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Indicative Values (2)" sheetId="47898" r:id="rId5"/>
    <sheet name="Fire Assay" sheetId="47893" r:id="rId6"/>
    <sheet name="4-Acid" sheetId="47894" r:id="rId7"/>
    <sheet name="Fusion XRF" sheetId="47896" r:id="rId8"/>
    <sheet name="Thermograv" sheetId="47897" r:id="rId9"/>
    <sheet name="Laser Ablation" sheetId="47895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6">MATCH('4-Acid'!AMG_DPVal,#REF!,1)</definedName>
    <definedName name="AMG_DPCol" localSheetId="5">MATCH('Fire Assay'!AMG_DPVal,#REF!,1)</definedName>
    <definedName name="AMG_DPCol">MATCH([0]!AMG_DPVal,#REF!,1)</definedName>
    <definedName name="AMG_DPIV" localSheetId="6">OFFSET(#REF!,'4-Acid'!AMG_DPRow,'4-Acid'!AMG_DPCol)</definedName>
    <definedName name="AMG_DPIV" localSheetId="5">OFFSET(#REF!,'Fire Assay'!AMG_DPRow,'Fire Assay'!AMG_DPCol)</definedName>
    <definedName name="AMG_DPIV_LimitVal" localSheetId="6">MAX(0,LEN(ROUND(RIGHT('4-Acid'!$Y8,LEN('4-Acid'!$Y8)-1)-INT(RIGHT('4-Acid'!$Y8,LEN('4-Acid'!$Y8)-1)),5))-2)</definedName>
    <definedName name="AMG_DPIV_LimitVal" localSheetId="5">MAX(0,LEN(ROUND(RIGHT('Fire Assay'!$Y8,LEN('Fire Assay'!$Y8)-1)-INT(RIGHT('Fire Assay'!$Y8,LEN('Fire Assay'!$Y8)-1)),5))-2)</definedName>
    <definedName name="AMG_DPRow" localSheetId="6">IF(ISNA('4-Acid'!AMG_DPRowAn),'4-Acid'!AMG_DPRowOther,'4-Acid'!AMG_DPRowAn)-ROW(#REF!)</definedName>
    <definedName name="AMG_DPRow" localSheetId="5">IF(ISNA('Fire Assay'!AMG_DPRowAn),'Fire Assay'!AMG_DPRowOther,'Fire Assay'!AMG_DPRowAn)-ROW(#REF!)</definedName>
    <definedName name="AMG_DPRowAn" localSheetId="6">MATCH('4-Acid'!$A1&amp;"-"&amp;'4-Acid'!$Y2,#REF!,0)</definedName>
    <definedName name="AMG_DPRowAn" localSheetId="5">MATCH('Fire Assay'!$A1&amp;"-"&amp;'Fire Assay'!$Y2,#REF!,0)</definedName>
    <definedName name="AMG_DPRowOther" localSheetId="6">MATCH("Other-"&amp;'4-Acid'!$Y2,#REF!,0)</definedName>
    <definedName name="AMG_DPRowOther" localSheetId="5">MATCH("Other-"&amp;'Fire Assay'!$Y2,#REF!,0)</definedName>
    <definedName name="AMG_DPVal" localSheetId="6">IF(LEFT('4-Acid'!$Y8,1)="&lt;",VALUE(RIGHT('4-Acid'!$Y8,LEN('4-Acid'!$Y8)-1)),'4-Acid'!$Y8)</definedName>
    <definedName name="AMG_DPVal" localSheetId="5">IF(LEFT('Fire Assay'!$Y8,1)="&lt;",VALUE(RIGHT('Fire Assay'!$Y8,LEN('Fire Assay'!$Y8)-1)),'Fire Assay'!$Y8)</definedName>
    <definedName name="AMG_DPVal">IF(LEFT(#REF!,1)="&lt;",VALUE(RIGHT(#REF!,LEN(#REF!)-1)),#REF!)</definedName>
    <definedName name="AMG_IndVCol" localSheetId="6">IF(ISNA('4-Acid'!AMG_IndVRow1),IF(ISNA('4-Acid'!AMG_IndVRow2),COLUMNS('Indicative Values'!$A:$H),COLUMNS('Indicative Values'!$A:$E)),COLUMNS('Indicative Values'!$A:$B))-1</definedName>
    <definedName name="AMG_IndVCol" localSheetId="5">IF(ISNA('Fire Assay'!AMG_IndVRow1),IF(ISNA('Fire Assay'!AMG_IndVRow2),COLUMNS('Indicative Values'!$A:$H),COLUMNS('Indicative Values'!$A:$E)),COLUMNS('Indicative Values'!$A:$B))-1</definedName>
    <definedName name="AMG_IndVRow" localSheetId="6">IF(ISNA('4-Acid'!AMG_IndVRow1),IF(ISNA('4-Acid'!AMG_IndVRow2),'4-Acid'!AMG_IndVRow3,'4-Acid'!AMG_IndVRow2),'4-Acid'!AMG_IndVRow1)</definedName>
    <definedName name="AMG_IndVRow" localSheetId="5">IF(ISNA('Fire Assay'!AMG_IndVRow1),IF(ISNA('Fire Assay'!AMG_IndVRow2),'Fire Assay'!AMG_IndVRow3,'Fire Assay'!AMG_IndVRow2),'Fire Assay'!AMG_IndVRow1)</definedName>
    <definedName name="AMG_IndVRow1" localSheetId="6">MATCH('4-Acid'!$A1048572,'Indicative Values'!$B$4:$B$21,0)</definedName>
    <definedName name="AMG_IndVRow1" localSheetId="5">MATCH('Fire Assay'!$A1048572,'Indicative Values'!$B$4:$B$21,0)</definedName>
    <definedName name="AMG_IndVRow2" localSheetId="6">MATCH('4-Acid'!$A1048572,'Indicative Values'!$E$4:$E$21,0)</definedName>
    <definedName name="AMG_IndVRow2" localSheetId="5">MATCH('Fire Assay'!$A1048572,'Indicative Values'!$E$4:$E$21,0)</definedName>
    <definedName name="AMG_IndVRow3" localSheetId="6">MATCH('4-Acid'!$A1048572,'Indicative Values'!$H$4:$H$21,0)</definedName>
    <definedName name="AMG_IndVRow3" localSheetId="5">MATCH('Fire Assay'!$A1048572,'Indicative Values'!$H$4:$H$21,0)</definedName>
    <definedName name="AMG_TableTitle" localSheetId="6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5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nlyt_INAA" localSheetId="6">SUM('4-Acid'!#REF!)&gt;0</definedName>
    <definedName name="Anlyt_INAA" localSheetId="5">SUM('Fire Assay'!#REF!)&gt;0</definedName>
    <definedName name="Anlyt_LabNo" localSheetId="6">'4-Acid'!XFD1+1</definedName>
    <definedName name="Anlyt_LabNo" localSheetId="5">'Fire Assay'!XFD1+1</definedName>
    <definedName name="Anlyt_LabRefLastCol" localSheetId="6">ADDRESS(MATCH(REPT("z",255),'4-Acid'!#REF!),COLUMN('4-Acid'!XFD:XFD),2)</definedName>
    <definedName name="Anlyt_LabRefLastCol" localSheetId="5">ADDRESS(MATCH(REPT("z",255),'Fire Assay'!#REF!),COLUMN('Fire Assay'!XFD:XFD),2)</definedName>
    <definedName name="Anlyt_LabRefThisCol" localSheetId="6">ADDRESS(MATCH(REPT("z",255),'4-Acid'!#REF!),COLUMN('4-Acid'!A:A),2)</definedName>
    <definedName name="Anlyt_LabRefThisCol" localSheetId="5">ADDRESS(MATCH(REPT("z",255),'Fire Assay'!#REF!),COLUMN('Fire Assay'!A:A),2)</definedName>
    <definedName name="Anlyt_UOMdp" localSheetId="6">VLOOKUP('4-Acid'!$A1048575,CertVal_AnUOM,CertVal_AnUOMdpCols,FALSE)</definedName>
    <definedName name="Anlyt_UOMdp" localSheetId="5">VLOOKUP('Fire Assay'!$A1048575,CertVal_AnUOM,CertVal_AnUOMdpCols,FALSE)</definedName>
    <definedName name="Anlyt_UOMdpSD" localSheetId="6">VLOOKUP('4-Acid'!$A1048574,CertVal_AnUOM,CertVal_AnUOMdpCols+1,FALSE)</definedName>
    <definedName name="Anlyt_UOMdpSD" localSheetId="5">VLOOKUP('Fire Assay'!$A1048574,CertVal_AnUOM,CertVal_AnUOMdpCols+1,FALSE)</definedName>
    <definedName name="Anlyt_UOMn" localSheetId="6">IF('4-Acid'!$Y1048576=1,'4-Acid'!Anlyt_UOMu,VLOOKUP('4-Acid'!$A1048576,CertVal_AnUOM,CertVal_AnUOMnCols,FALSE))</definedName>
    <definedName name="Anlyt_UOMn" localSheetId="5">IF('Fire Assay'!$Y1048576=1,'Fire Assay'!Anlyt_UOMu,VLOOKUP('Fire Assay'!$A1048576,CertVal_AnUOM,CertVal_AnUOMnCols,FALSE))</definedName>
    <definedName name="Anlyt_UOMu" localSheetId="6">VLOOKUP('4-Acid'!$A1048576,CertVal_AnUOM,[0]!CertVal_AnUOMuCols,FALSE)</definedName>
    <definedName name="Anlyt_UOMu" localSheetId="5">VLOOKUP('Fire Assay'!$A1048576,CertVal_AnUOM,[0]!CertVal_AnUOMuCols,FALSE)</definedName>
    <definedName name="Anlyt_UOMx" localSheetId="6">VLOOKUP('4-Acid'!$A1,CertVal_AnUOM,CertVal_AnUOMxCols,FALSE)</definedName>
    <definedName name="Anlyt_UOMx" localSheetId="5">VLOOKUP('Fire Assay'!$A1,CertVal_AnUOM,CertVal_AnUOMxCols,FALSE)</definedName>
    <definedName name="CertVal_1SD" localSheetId="1">IF('Certified Values'!CertVal_IsBlnkRow,"",'Certified Values'!#REF!*'Certified Values'!#REF!)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Values'!CertVal_IsBlnkRow,"",'Certified Values'!#REF!*'Certified Values'!#REF!)</definedName>
    <definedName name="CertVal_CIH" localSheetId="1">IF('Certified Values'!CertVal_IsBlnkRow,"",'Certified Values'!#REF!*'Certified Values'!#REF!)</definedName>
    <definedName name="CertVal_CIL" localSheetId="1">IF('Certified Values'!CertVal_IsBlnkRow,"",'Certified Values'!#REF!*'Certified Values'!#REF!)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OFFSET(#REF!,'Certified Values'!CertVal_DPRow,'Certified Values'!CertVal_DPCol+'Certified Values'!CertVal_DPCol1SD)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Values'!CertVal_IsBlnkRow,"",OFFSET(#REF!,'Certified Values'!CertVal_DPRow,'Certified Values'!CertVal_DPCol))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6">COUNTA('Certified Values'!#REF!)=0</definedName>
    <definedName name="CertVal_IsBlnkRow" localSheetId="1">COUNTA('Certified Values'!#REF!)=0</definedName>
    <definedName name="CertVal_IsBlnkRow" localSheetId="5">COUNTA('Certified Values'!#REF!)=0</definedName>
    <definedName name="CertVal_IsBlnkRowNext" localSheetId="6">COUNTA('Certified Values'!#REF!)=0</definedName>
    <definedName name="CertVal_IsBlnkRowNext" localSheetId="1">COUNTA('Certified Values'!#REF!)=0</definedName>
    <definedName name="CertVal_IsBlnkRowNext" localSheetId="5">COUNTA('Certified Values'!#REF!)=0</definedName>
    <definedName name="CertVal_Ratio1SDCV" localSheetId="1">IF('Certified Values'!CertVal_IsBlnkRow,"",'Certified Values'!#REF!/'Certified Values'!#REF!)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6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Values'!$B$3:$B$21,0)),'Indicative Values'!IndVal_TableLU2,IF('Indicative Values'!IndVal_TableUOM1="Y",OFFSET('Indicative Values'!$D$2,MATCH(TRIM('Indicative Values'!XFD1),'Indicative Values'!$B$3:$B$21,0),0),"Diff UOM"))</definedName>
    <definedName name="IndVal_TableLU2" localSheetId="2">IF(ISNA(MATCH(TRIM('Indicative Values'!XFD1),'Indicative Values'!$E$3:$E$21,0)),'Indicative Values'!IndVal_TableLU3,IF('Indicative Values'!IndVal_TableUOM2="Y",OFFSET('Indicative Values'!$G$2,MATCH(TRIM('Indicative Values'!XFD1),'Indicative Values'!$E$3:$E$21,0),0),"Diff UOM"))</definedName>
    <definedName name="IndVal_TableLU3" localSheetId="2">IF(ISNA(MATCH(TRIM('Indicative Values'!XFD1),'Indicative Values'!$H$3:$H$21,0)),"No Value",IF('Indicative Values'!IndVal_TableUOM3="Y",OFFSET('Indicative Values'!$J$2,MATCH(TRIM('Indicative Values'!XFD1),'Indicative Values'!$H$3:$H$21,0),0),"Diff UOM"))</definedName>
    <definedName name="IndVal_TableUOM1" localSheetId="2">IF(ISNA(MATCH(TRIM('Indicative Values'!XFD1),'Indicative Values'!$B$3:$B$21,0)),'Indicative Values'!IndVal_TableUOM2,IF(OFFSET('Indicative Values'!$C$2,MATCH(TRIM('Indicative Values'!XFD1),'Indicative Values'!$B$3:$B$21,0),0)='Indicative Values'!A$2,"Y","N"))</definedName>
    <definedName name="IndVal_TableUOM2" localSheetId="2">IF(ISNA(MATCH(TRIM('Indicative Values'!XFD1),'Indicative Values'!$E$3:$E$21,0)),'Indicative Values'!IndVal_TableUOM3,IF(OFFSET('Indicative Values'!$F$2,MATCH(TRIM('Indicative Values'!XFD1),'Indicative Values'!$E$3:$E$21,0),0)='Indicative Values'!A$2,"Y","N"))</definedName>
    <definedName name="IndVal_TableUOM3" localSheetId="2">IF(ISNA(MATCH(TRIM('Indicative Values'!XFD1),'Indicative Values'!$H$3:$H$21,0)),"No Value",IF(OFFSET('Indicative Values'!$I$2,MATCH(TRIM('Indicative Values'!XFD1),'Indicative Values'!$H$3:$H$21,0),0)='Indicative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71027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<sst xmlns="http://schemas.openxmlformats.org/spreadsheetml/2006/main" count="3774" uniqueCount="344">
  <si>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</si>
  <si>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</si>
  <si>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</si>
  <si>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</si>
  <si>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</si>
  <si>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</si>
  <si>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</si>
  <si>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</si>
  <si>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</si>
  <si>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</si>
  <si>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</si>
  <si>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</si>
  <si>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</si>
  <si>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</si>
  <si>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</si>
  <si>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</si>
  <si>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</si>
  <si>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</si>
  <si>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</si>
  <si>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</si>
  <si>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</si>
  <si>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</si>
  <si>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</si>
  <si>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</si>
  <si>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</si>
  <si>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</si>
  <si>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</si>
  <si>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</si>
  <si>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</si>
  <si>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</si>
  <si>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</si>
  <si>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</si>
  <si>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</si>
  <si>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</si>
  <si>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</si>
  <si>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</si>
  <si>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</si>
  <si>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</si>
  <si>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</si>
  <si>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</si>
  <si>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</si>
  <si>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</si>
  <si>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</si>
  <si>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</si>
  <si>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</si>
  <si>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</si>
  <si>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</si>
  <si>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</si>
  <si>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</si>
  <si>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</si>
  <si>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</si>
  <si>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</si>
  <si>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</si>
  <si>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</si>
  <si>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</si>
  <si>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</si>
  <si>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</si>
  <si>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</si>
  <si>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</si>
  <si>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</si>
  <si>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</si>
  <si>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</si>
  <si>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</si>
  <si>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</si>
  <si>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</si>
  <si>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</si>
  <si>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</si>
  <si>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</si>
  <si>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</si>
  <si>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</si>
  <si>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</si>
  <si>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</si>
  <si>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</si>
  <si>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</si>
  <si>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</si>
  <si>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</si>
  <si>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</si>
  <si>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</si>
  <si>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</si>
  <si>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</si>
  <si>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</si>
  <si>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</si>
  <si>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</si>
  <si>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</si>
  <si>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Ge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</si>
  <si>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</si>
  <si>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</si>
  <si>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</si>
  <si>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</si>
  <si>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</si>
  <si>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</si>
  <si>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</si>
  <si>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</si>
  <si>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</si>
  <si>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</si>
  <si>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</si>
  <si>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</si>
  <si>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</si>
  <si>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</si>
  <si>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</si>
  <si>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</si>
  <si>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</si>
  <si>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</si>
  <si>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</si>
  <si>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</si>
  <si>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</si>
  <si>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IND</t>
  </si>
  <si>
    <t>&lt; 0.2</t>
  </si>
  <si>
    <t>Au</t>
  </si>
  <si>
    <t>&lt; 1</t>
  </si>
  <si>
    <t>&lt; 2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</si>
  <si>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</si>
  <si>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</si>
  <si>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</si>
  <si>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</si>
  <si>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</si>
  <si>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</si>
  <si>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</si>
  <si>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</si>
  <si>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</si>
  <si>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</si>
  <si>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</si>
  <si>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</si>
  <si>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</si>
  <si>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</si>
  <si>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</si>
  <si>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</si>
  <si>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4-Acid Digestion</t>
  </si>
  <si>
    <t>Lab</t>
  </si>
  <si>
    <t>No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</si>
  <si>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</si>
  <si>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</si>
  <si>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</si>
  <si>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</si>
  <si>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</si>
  <si>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</si>
  <si>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</si>
  <si>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</si>
  <si>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</si>
  <si>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</si>
  <si>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</si>
  <si>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</si>
  <si>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</si>
  <si>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</si>
  <si>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</si>
  <si>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</si>
  <si>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&lt; 0.5</t>
  </si>
  <si>
    <t>Indicative</t>
  </si>
  <si>
    <t>04</t>
  </si>
  <si>
    <t>4A*MS</t>
  </si>
  <si>
    <t>4A*OES/MS</t>
  </si>
  <si>
    <t>&lt; 0.05</t>
  </si>
  <si>
    <t>&lt; 0.02</t>
  </si>
  <si>
    <t>&lt; 0.002</t>
  </si>
  <si>
    <t>&lt; 0.005</t>
  </si>
  <si>
    <t>fire assay with ICP-OES finish</t>
  </si>
  <si>
    <t>fire assay with ICP-MS finish</t>
  </si>
  <si>
    <t>4-acid (HF-HNO3-HClO4-HCl) digest with ICP-MS finish</t>
  </si>
  <si>
    <t>4-acid (HF-HNO3-HClO4-HCl) digest with ICP-OES or ICP-MS finish as appropriate</t>
  </si>
  <si>
    <t>4-acid (HF-HNO3-HClO4-HCl) digest with ICP-OES finish</t>
  </si>
  <si>
    <t>Au, Gold (ppb)</t>
  </si>
  <si>
    <t>Ba, Barium (ppm)</t>
  </si>
  <si>
    <t>Cd, Cadmium (ppm)</t>
  </si>
  <si>
    <t>Co, Cobalt (ppm)</t>
  </si>
  <si>
    <t>Cu, Copper (ppm)</t>
  </si>
  <si>
    <t>Fe, Iron (wt.%)</t>
  </si>
  <si>
    <t>Mo, Molybdenum (ppm)</t>
  </si>
  <si>
    <t>Ni, Nickel (ppm)</t>
  </si>
  <si>
    <t>Pb, Lead (ppm)</t>
  </si>
  <si>
    <t>Sn, Tin (ppm)</t>
  </si>
  <si>
    <t>Th, Thorium (ppm)</t>
  </si>
  <si>
    <t>U, Uranium (ppm)</t>
  </si>
  <si>
    <t>W, Tungsten (ppm)</t>
  </si>
  <si>
    <t>Zn, Zinc (ppm)</t>
  </si>
  <si>
    <t>Analytical results for Au in OREAS 26a (Certified Value 1 ppb)</t>
  </si>
  <si>
    <t>Analytical results for Pd in OREAS 26a (Indicative Value &lt; 1 ppb)</t>
  </si>
  <si>
    <t>Analytical results for Pt in OREAS 26a (Indicative Value &lt; 1 ppb)</t>
  </si>
  <si>
    <t>Analytical results for Ag in OREAS 26a (Indicative Value 0.068 ppm)</t>
  </si>
  <si>
    <t>Analytical results for Al in OREAS 26a (Indicative Value 7.55 wt.%)</t>
  </si>
  <si>
    <t>Analytical results for As in OREAS 26a (Indicative Value &lt; 1 ppm)</t>
  </si>
  <si>
    <t>Analytical results for Ba in OREAS 26a (Certified Value 281 ppm)</t>
  </si>
  <si>
    <t>Analytical results for Be in OREAS 26a (Indicative Value 0.98 ppm)</t>
  </si>
  <si>
    <t>Analytical results for Bi in OREAS 26a (Indicative Value 0.017 ppm)</t>
  </si>
  <si>
    <t>Analytical results for Ca in OREAS 26a (Indicative Value 6.03 wt.%)</t>
  </si>
  <si>
    <t>Analytical results for Cd in OREAS 26a (Certified Value 0.052 ppm)</t>
  </si>
  <si>
    <t>Analytical results for Ce in OREAS 26a (Indicative Value 36.8 ppm)</t>
  </si>
  <si>
    <t>Analytical results for Co in OREAS 26a (Certified Value 46.1 ppm)</t>
  </si>
  <si>
    <t>Analytical results for Cr in OREAS 26a (Indicative Value 219 ppm)</t>
  </si>
  <si>
    <t>Analytical results for Cs in OREAS 26a (Indicative Value 0.78 ppm)</t>
  </si>
  <si>
    <t>Analytical results for Cu in OREAS 26a (Certified Value 50 ppm)</t>
  </si>
  <si>
    <t>Analytical results for Dy in OREAS 26a (Indicative Value 4.26 ppm)</t>
  </si>
  <si>
    <t>Analytical results for Er in OREAS 26a (Indicative Value 2.06 ppm)</t>
  </si>
  <si>
    <t>Analytical results for Eu in OREAS 26a (Indicative Value 1.55 ppm)</t>
  </si>
  <si>
    <t>Analytical results for Fe in OREAS 26a (Certified Value 7.76 wt.%)</t>
  </si>
  <si>
    <t>Analytical results for Ga in OREAS 26a (Indicative Value 20.5 ppm)</t>
  </si>
  <si>
    <t>Analytical results for Gd in OREAS 26a (Indicative Value 4.92 ppm)</t>
  </si>
  <si>
    <t>Analytical results for Ge in OREAS 26a (Indicative Value 0.23 ppm)</t>
  </si>
  <si>
    <t>Analytical results for Hf in OREAS 26a (Indicative Value 3.56 ppm)</t>
  </si>
  <si>
    <t>Analytical results for Ho in OREAS 26a (Indicative Value 0.8 ppm)</t>
  </si>
  <si>
    <t>Analytical results for In in OREAS 26a (Indicative Value 0.051 ppm)</t>
  </si>
  <si>
    <t>Analytical results for K in OREAS 26a (Indicative Value 0.599 wt.%)</t>
  </si>
  <si>
    <t>Analytical results for La in OREAS 26a (Indicative Value 19.4 ppm)</t>
  </si>
  <si>
    <t>Analytical results for Li in OREAS 26a (Indicative Value 8.27 ppm)</t>
  </si>
  <si>
    <t>Analytical results for Lu in OREAS 26a (Indicative Value 0.2 ppm)</t>
  </si>
  <si>
    <t>Analytical results for Mg in OREAS 26a (Indicative Value 4.31 wt.%)</t>
  </si>
  <si>
    <t>Analytical results for Mn in OREAS 26a (Indicative Value 0.108 wt.%)</t>
  </si>
  <si>
    <t>Analytical results for Mo in OREAS 26a (Certified Value 1.5 ppm)</t>
  </si>
  <si>
    <t>Analytical results for Na in OREAS 26a (Indicative Value 2.3 wt.%)</t>
  </si>
  <si>
    <t>Analytical results for Nb in OREAS 26a (Indicative Value 20.2 ppm)</t>
  </si>
  <si>
    <t>Analytical results for Nd in OREAS 26a (Indicative Value 18.9 ppm)</t>
  </si>
  <si>
    <t>Analytical results for Ni in OREAS 26a (Certified Value 163 ppm)</t>
  </si>
  <si>
    <t>Analytical results for P in OREAS 26a (Indicative Value 0.134 wt.%)</t>
  </si>
  <si>
    <t>Analytical results for Pb in OREAS 26a (Certified Value 2.73 ppm)</t>
  </si>
  <si>
    <t>Analytical results for Pr in OREAS 26a (Indicative Value 4.64 ppm)</t>
  </si>
  <si>
    <t>Analytical results for Rb in OREAS 26a (Indicative Value 21.3 ppm)</t>
  </si>
  <si>
    <t>Analytical results for Re in OREAS 26a (Indicative Value &lt; 0.01 ppm)</t>
  </si>
  <si>
    <t>Analytical results for S in OREAS 26a (Indicative Value 0.025 wt.%)</t>
  </si>
  <si>
    <t>Analytical results for Sb in OREAS 26a (Indicative Value 0.075 ppm)</t>
  </si>
  <si>
    <t>Analytical results for Sc in OREAS 26a (Indicative Value 20.2 ppm)</t>
  </si>
  <si>
    <t>Analytical results for Se in OREAS 26a (Indicative Value 1.27 ppm)</t>
  </si>
  <si>
    <t>Analytical results for Sm in OREAS 26a (Indicative Value 4.56 ppm)</t>
  </si>
  <si>
    <t>Analytical results for Sn in OREAS 26a (Certified Value 1.57 ppm)</t>
  </si>
  <si>
    <t>Analytical results for Sr in OREAS 26a (Indicative Value 409 ppm)</t>
  </si>
  <si>
    <t>Analytical results for Ta in OREAS 26a (Indicative Value 1.22 ppm)</t>
  </si>
  <si>
    <t>Analytical results for Tb in OREAS 26a (Indicative Value 0.76 ppm)</t>
  </si>
  <si>
    <t>Analytical results for Te in OREAS 26a (Indicative Value &lt; 2 ppm)</t>
  </si>
  <si>
    <t>Analytical results for Th in OREAS 26a (Certified Value 2.75 ppm)</t>
  </si>
  <si>
    <t>Analytical results for Ti in OREAS 26a (Indicative Value 1.05 wt.%)</t>
  </si>
  <si>
    <t>Analytical results for Tl in OREAS 26a (Indicative Value 0.079 ppm)</t>
  </si>
  <si>
    <t>Analytical results for Tm in OREAS 26a (Indicative Value 0.3 ppm)</t>
  </si>
  <si>
    <t>Analytical results for U in OREAS 26a (Certified Value 0.72 ppm)</t>
  </si>
  <si>
    <t>Analytical results for V in OREAS 26a (Indicative Value 156 ppm)</t>
  </si>
  <si>
    <t>Analytical results for W in OREAS 26a (Certified Value 0.5 ppm)</t>
  </si>
  <si>
    <t>Analytical results for Y in OREAS 26a (Indicative Value 21.9 ppm)</t>
  </si>
  <si>
    <t>Analytical results for Yb in OREAS 26a (Indicative Value 1.66 ppm)</t>
  </si>
  <si>
    <t>Analytical results for Zn in OREAS 26a (Certified Value 107 ppm)</t>
  </si>
  <si>
    <t>Analytical results for Zr in OREAS 26a (Indicative Value 140 ppm)</t>
  </si>
  <si>
    <t/>
  </si>
  <si>
    <t>Table 3. Indicative Values for OREAS 26a</t>
  </si>
  <si>
    <t>Table 2. Certified Values, SD's, 95% Confidence and Tolerance Limits for OREAS 26a</t>
  </si>
  <si>
    <t>SD</t>
  </si>
  <si>
    <t>Table 1. Abbreviations used for OREAS 26a</t>
  </si>
  <si>
    <t>&lt;1</t>
  </si>
  <si>
    <t>Analytical results for Ag in OREAS 26a (Indicative Value &lt; 0.1 ppm)</t>
  </si>
  <si>
    <t>ABL*MS</t>
  </si>
  <si>
    <t>Z-Score (Absolute)</t>
  </si>
  <si>
    <t>NA</t>
  </si>
  <si>
    <t>Analytical results for As in OREAS 26a (Indicative Value 0.5 ppm)</t>
  </si>
  <si>
    <t>Analytical results for Ba in OREAS 26a (Indicative Value 268 ppm)</t>
  </si>
  <si>
    <t>Analytical results for Be in OREAS 26a (Indicative Value 1.4 ppm)</t>
  </si>
  <si>
    <t>Analytical results for Bi in OREAS 26a (Indicative Value &lt; 0.02 ppm)</t>
  </si>
  <si>
    <t>Analytical results for Cd in OREAS 26a (Indicative Value &lt; 0.1 ppm)</t>
  </si>
  <si>
    <t>Analytical results for Ce in OREAS 26a (Indicative Value 34.1 ppm)</t>
  </si>
  <si>
    <t>Analytical results for Co in OREAS 26a (Indicative Value 47.5 ppm)</t>
  </si>
  <si>
    <t>Analytical results for Cr in OREAS 26a (Indicative Value 277 ppm)</t>
  </si>
  <si>
    <t>Analytical results for Cs in OREAS 26a (Indicative Value 0.88 ppm)</t>
  </si>
  <si>
    <t>Analytical results for Cu in OREAS 26a (Indicative Value 46 ppm)</t>
  </si>
  <si>
    <t>Analytical results for Dy in OREAS 26a (Indicative Value 4.43 ppm)</t>
  </si>
  <si>
    <t>Analytical results for Er in OREAS 26a (Indicative Value 2.11 ppm)</t>
  </si>
  <si>
    <t>Analytical results for Eu in OREAS 26a (Indicative Value 1.72 ppm)</t>
  </si>
  <si>
    <t>Analytical results for Ga in OREAS 26a (Indicative Value 20.7 ppm)</t>
  </si>
  <si>
    <t>Analytical results for Gd in OREAS 26a (Indicative Value 5.11 ppm)</t>
  </si>
  <si>
    <t>Analytical results for Hf in OREAS 26a (Indicative Value 3.58 ppm)</t>
  </si>
  <si>
    <t>Analytical results for Ho in OREAS 26a (Indicative Value 0.85 ppm)</t>
  </si>
  <si>
    <t>Analytical results for In in OREAS 26a (Indicative Value 0.038 ppm)</t>
  </si>
  <si>
    <t>Analytical results for La in OREAS 26a (Indicative Value 17.8 ppm)</t>
  </si>
  <si>
    <t>Analytical results for Lu in OREAS 26a (Indicative Value 0.23 ppm)</t>
  </si>
  <si>
    <t>Analytical results for Mn in OREAS 26a (Indicative Value 0.106 wt.%)</t>
  </si>
  <si>
    <t>Analytical results for Mo in OREAS 26a (Indicative Value 1.2 ppm)</t>
  </si>
  <si>
    <t>Analytical results for Nb in OREAS 26a (Indicative Value 18.6 ppm)</t>
  </si>
  <si>
    <t>Analytical results for Nd in OREAS 26a (Indicative Value 20 ppm)</t>
  </si>
  <si>
    <t>Analytical results for Ni in OREAS 26a (Indicative Value 149 ppm)</t>
  </si>
  <si>
    <t>Analytical results for Pb in OREAS 26a (Indicative Value 2 ppm)</t>
  </si>
  <si>
    <t>Analytical results for Pr in OREAS 26a (Indicative Value 4.59 ppm)</t>
  </si>
  <si>
    <t>Analytical results for Rb in OREAS 26a (Indicative Value 20.9 ppm)</t>
  </si>
  <si>
    <t>Analytical results for Sc in OREAS 26a (Indicative Value 20.7 ppm)</t>
  </si>
  <si>
    <t>Analytical results for Se in OREAS 26a (Indicative Value &lt; 5 ppm)</t>
  </si>
  <si>
    <t>&lt; 5</t>
  </si>
  <si>
    <t>Analytical results for Sm in OREAS 26a (Indicative Value 5.24 ppm)</t>
  </si>
  <si>
    <t>Analytical results for Sn in OREAS 26a (Indicative Value 2.5 ppm)</t>
  </si>
  <si>
    <t>Analytical results for Sr in OREAS 26a (Indicative Value 399 ppm)</t>
  </si>
  <si>
    <t>Analytical results for Ta in OREAS 26a (Indicative Value 1.2 ppm)</t>
  </si>
  <si>
    <t>Analytical results for Tb in OREAS 26a (Indicative Value 0.77 ppm)</t>
  </si>
  <si>
    <t>Analytical results for Te in OREAS 26a (Indicative Value 0.5 ppm)</t>
  </si>
  <si>
    <t>Analytical results for Th in OREAS 26a (Indicative Value 2.77 ppm)</t>
  </si>
  <si>
    <t>Analytical results for Ti in OREAS 26a (Indicative Value 1.07 wt.%)</t>
  </si>
  <si>
    <t>Analytical results for Tl in OREAS 26a (Indicative Value &lt; 0.2 ppm)</t>
  </si>
  <si>
    <t>Analytical results for Tm in OREAS 26a (Indicative Value 0.28 ppm)</t>
  </si>
  <si>
    <t>Analytical results for U in OREAS 26a (Indicative Value 0.85 ppm)</t>
  </si>
  <si>
    <t>Analytical results for V in OREAS 26a (Indicative Value 157 ppm)</t>
  </si>
  <si>
    <t>Analytical results for W in OREAS 26a (Indicative Value 0.33 ppm)</t>
  </si>
  <si>
    <t>Analytical results for Y in OREAS 26a (Indicative Value 23 ppm)</t>
  </si>
  <si>
    <t>Analytical results for Yb in OREAS 26a (Indicative Value 1.52 ppm)</t>
  </si>
  <si>
    <t>Analytical results for Zn in OREAS 26a (Indicative Value 95 ppm)</t>
  </si>
  <si>
    <t>Analytical results for Zr in OREAS 26a (Indicative Value 127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</si>
  <si>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26a (Indicative Value 14.44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</si>
  <si>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</si>
  <si>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</si>
  <si>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26a (Indicative Value &lt; 10 ppm)</t>
  </si>
  <si>
    <t>&lt; 10</t>
  </si>
  <si>
    <t>Analytical results for Ba in OREAS 26a (Indicative Value 300 ppm)</t>
  </si>
  <si>
    <t>Analytical results for CaO in OREAS 26a (Indicative Value 8.6 wt.%)</t>
  </si>
  <si>
    <t>CaO</t>
  </si>
  <si>
    <t>Analytical results for Co in OREAS 26a (Indicative Value 50 ppm)</t>
  </si>
  <si>
    <t>Analytical results for Cr in OREAS 26a (Indicative Value 290 ppm)</t>
  </si>
  <si>
    <t>Analytical results for Cu in OREAS 26a (Indicative Value 60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</si>
  <si>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26a (Indicative Value 11.35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</si>
  <si>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</si>
  <si>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26a (Indicative Value 0.732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</si>
  <si>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</si>
  <si>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26a (Indicative Value 7.27 wt.%)</t>
  </si>
  <si>
    <t>MgO</t>
  </si>
  <si>
    <t>Analytical results for MnO in OREAS 26a (Indicative Value 0.15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</si>
  <si>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</si>
  <si>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26a (Indicative Value 3.13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</si>
  <si>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</si>
  <si>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26a (Indicative Value 170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</si>
  <si>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26a (Indicative Value 0.317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</si>
  <si>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</si>
  <si>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26a (Indicative Value 12.5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</si>
  <si>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26a (Indicative Value 51.59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</si>
  <si>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</si>
  <si>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26a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</si>
  <si>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26a (Indicative Value 0.035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</si>
  <si>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</si>
  <si>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26a (Indicative Value 1.81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</si>
  <si>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</si>
  <si>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26a (Indicative Value &lt; 10 ppm)</t>
  </si>
  <si>
    <t>Analytical results for Zn in OREAS 26a (Indicative Value 120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</si>
  <si>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26a (Indicative Value 0.5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</si>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</sst>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&quot;g&quot;"/>
  </numFmts>
  <fonts count="45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  <xf numFmtId="0" fontId="2" fillId="0" borderId="0" applyBorder="0" applyAlignment="0"/>
  </cellStyleXfs>
  <cellXfs count="3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2" fontId="4" fillId="29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6" xfId="0" applyFont="1" applyBorder="1" applyAlignment="1" applyProtection="1">
      <alignment horizontal="center"/>
    </xf>
    <xf numFmtId="0" fontId="2" fillId="0" borderId="67" xfId="0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0" fontId="2" fillId="0" borderId="70" xfId="0" applyFont="1" applyBorder="1" applyAlignment="1" applyProtection="1">
      <alignment horizontal="center"/>
    </xf>
    <xf numFmtId="0" fontId="2" fillId="0" borderId="71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Fill="1" applyBorder="1" applyAlignment="1" applyProtection="1">
      <alignment horizontal="center"/>
    </xf>
    <xf numFmtId="2" fontId="2" fillId="0" borderId="6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72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" fillId="31" borderId="65" xfId="0" applyNumberFormat="1" applyFont="1" applyFill="1" applyBorder="1" applyAlignment="1" applyProtection="1">
      <alignment horizontal="center"/>
    </xf>
    <xf numFmtId="2" fontId="2" fillId="31" borderId="65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69" xfId="0" applyFont="1" applyBorder="1"/>
    <xf numFmtId="2" fontId="2" fillId="32" borderId="65" xfId="0" applyNumberFormat="1" applyFont="1" applyFill="1" applyBorder="1" applyAlignment="1">
      <alignment horizontal="center"/>
    </xf>
    <xf numFmtId="2" fontId="2" fillId="32" borderId="65" xfId="0" applyNumberFormat="1" applyFont="1" applyFill="1" applyBorder="1" applyAlignment="1" applyProtection="1">
      <alignment horizontal="center"/>
    </xf>
    <xf numFmtId="165" fontId="2" fillId="0" borderId="69" xfId="0" applyNumberFormat="1" applyFont="1" applyFill="1" applyBorder="1" applyAlignment="1">
      <alignment horizontal="center" vertical="center"/>
    </xf>
    <xf numFmtId="2" fontId="2" fillId="0" borderId="72" xfId="0" applyNumberFormat="1" applyFont="1" applyFill="1" applyBorder="1" applyAlignment="1">
      <alignment horizontal="center" vertical="center"/>
    </xf>
    <xf numFmtId="164" fontId="2" fillId="0" borderId="69" xfId="0" applyNumberFormat="1" applyFont="1" applyFill="1" applyBorder="1" applyAlignment="1">
      <alignment horizontal="center" vertical="center"/>
    </xf>
    <xf numFmtId="1" fontId="2" fillId="0" borderId="72" xfId="0" applyNumberFormat="1" applyFont="1" applyFill="1" applyBorder="1" applyAlignment="1">
      <alignment horizontal="center" vertical="center"/>
    </xf>
    <xf numFmtId="165" fontId="2" fillId="0" borderId="72" xfId="0" applyNumberFormat="1" applyFont="1" applyFill="1" applyBorder="1" applyAlignment="1">
      <alignment horizontal="center" vertical="center"/>
    </xf>
    <xf numFmtId="2" fontId="2" fillId="0" borderId="69" xfId="0" applyNumberFormat="1" applyFont="1" applyFill="1" applyBorder="1" applyAlignment="1">
      <alignment horizontal="center" vertical="center"/>
    </xf>
    <xf numFmtId="164" fontId="2" fillId="0" borderId="72" xfId="0" applyNumberFormat="1" applyFont="1" applyFill="1" applyBorder="1" applyAlignment="1">
      <alignment horizontal="center" vertical="center"/>
    </xf>
    <xf numFmtId="1" fontId="2" fillId="0" borderId="69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1" fontId="4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4" fillId="30" borderId="72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center"/>
    </xf>
    <xf numFmtId="1" fontId="2" fillId="0" borderId="74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65" xfId="0" applyNumberFormat="1" applyFont="1" applyFill="1" applyBorder="1" applyAlignment="1" applyProtection="1">
      <alignment horizontal="center"/>
    </xf>
    <xf numFmtId="1" fontId="2" fillId="31" borderId="65" xfId="0" applyNumberFormat="1" applyFont="1" applyFill="1" applyBorder="1" applyAlignment="1" applyProtection="1">
      <alignment horizontal="center"/>
    </xf>
    <xf numFmtId="1" fontId="2" fillId="0" borderId="65" xfId="0" applyNumberFormat="1" applyFont="1" applyBorder="1" applyAlignment="1">
      <alignment horizontal="center"/>
    </xf>
    <xf numFmtId="1" fontId="2" fillId="31" borderId="65" xfId="0" applyNumberFormat="1" applyFont="1" applyFill="1" applyBorder="1" applyAlignment="1">
      <alignment horizontal="center"/>
    </xf>
    <xf numFmtId="1" fontId="2" fillId="0" borderId="69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31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32" borderId="10" xfId="0" applyNumberFormat="1" applyFont="1" applyFill="1" applyBorder="1" applyAlignment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65" fontId="2" fillId="0" borderId="65" xfId="0" applyNumberFormat="1" applyFont="1" applyFill="1" applyBorder="1" applyAlignment="1" applyProtection="1">
      <alignment horizontal="center"/>
    </xf>
    <xf numFmtId="165" fontId="2" fillId="31" borderId="65" xfId="0" applyNumberFormat="1" applyFont="1" applyFill="1" applyBorder="1" applyAlignment="1" applyProtection="1">
      <alignment horizontal="center"/>
    </xf>
    <xf numFmtId="165" fontId="2" fillId="31" borderId="65" xfId="0" applyNumberFormat="1" applyFont="1" applyFill="1" applyBorder="1" applyAlignment="1">
      <alignment horizontal="center"/>
    </xf>
    <xf numFmtId="165" fontId="2" fillId="0" borderId="65" xfId="0" applyNumberFormat="1" applyFont="1" applyBorder="1" applyAlignment="1">
      <alignment horizontal="center"/>
    </xf>
    <xf numFmtId="165" fontId="2" fillId="32" borderId="65" xfId="0" applyNumberFormat="1" applyFont="1" applyFill="1" applyBorder="1" applyAlignment="1">
      <alignment horizontal="center"/>
    </xf>
    <xf numFmtId="165" fontId="2" fillId="0" borderId="69" xfId="0" applyNumberFormat="1" applyFont="1" applyBorder="1"/>
    <xf numFmtId="165" fontId="2" fillId="0" borderId="0" xfId="0" applyNumberFormat="1" applyFont="1" applyBorder="1"/>
    <xf numFmtId="165" fontId="3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55" xfId="0" applyNumberFormat="1" applyFont="1" applyBorder="1" applyAlignment="1">
      <alignment horizontal="center"/>
    </xf>
    <xf numFmtId="2" fontId="2" fillId="0" borderId="69" xfId="0" applyNumberFormat="1" applyFont="1" applyBorder="1"/>
    <xf numFmtId="2" fontId="2" fillId="0" borderId="0" xfId="0" applyNumberFormat="1" applyFont="1" applyBorder="1"/>
    <xf numFmtId="165" fontId="2" fillId="32" borderId="10" xfId="0" applyNumberFormat="1" applyFont="1" applyFill="1" applyBorder="1" applyAlignment="1" applyProtection="1">
      <alignment horizontal="center"/>
    </xf>
    <xf numFmtId="164" fontId="2" fillId="0" borderId="65" xfId="0" applyNumberFormat="1" applyFont="1" applyFill="1" applyBorder="1" applyAlignment="1" applyProtection="1">
      <alignment horizontal="center"/>
    </xf>
    <xf numFmtId="164" fontId="2" fillId="0" borderId="65" xfId="0" applyNumberFormat="1" applyFont="1" applyBorder="1" applyAlignment="1">
      <alignment horizontal="center"/>
    </xf>
    <xf numFmtId="164" fontId="2" fillId="0" borderId="69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31" borderId="65" xfId="0" applyNumberFormat="1" applyFont="1" applyFill="1" applyBorder="1" applyAlignment="1" applyProtection="1">
      <alignment horizontal="center"/>
    </xf>
    <xf numFmtId="164" fontId="2" fillId="31" borderId="10" xfId="0" applyNumberFormat="1" applyFont="1" applyFill="1" applyBorder="1" applyAlignment="1" applyProtection="1">
      <alignment horizontal="center"/>
    </xf>
    <xf numFmtId="164" fontId="2" fillId="32" borderId="10" xfId="0" applyNumberFormat="1" applyFont="1" applyFill="1" applyBorder="1" applyAlignment="1" applyProtection="1">
      <alignment horizontal="center"/>
    </xf>
    <xf numFmtId="164" fontId="2" fillId="31" borderId="10" xfId="0" applyNumberFormat="1" applyFont="1" applyFill="1" applyBorder="1" applyAlignment="1">
      <alignment horizontal="center"/>
    </xf>
    <xf numFmtId="165" fontId="2" fillId="32" borderId="10" xfId="0" applyNumberFormat="1" applyFont="1" applyFill="1" applyBorder="1" applyAlignment="1">
      <alignment horizontal="center"/>
    </xf>
    <xf numFmtId="2" fontId="4" fillId="29" borderId="75" xfId="0" applyNumberFormat="1" applyFont="1" applyFill="1" applyBorder="1" applyAlignment="1">
      <alignment horizontal="center" vertical="center"/>
    </xf>
    <xf numFmtId="0" fontId="4" fillId="29" borderId="73" xfId="46" applyFont="1" applyFill="1" applyBorder="1" applyAlignment="1">
      <alignment horizontal="left" vertical="center"/>
    </xf>
    <xf numFmtId="0" fontId="2" fillId="0" borderId="0" xfId="47" applyFont="1"/>
    <xf numFmtId="164" fontId="25" fillId="0" borderId="0" xfId="47" applyNumberFormat="1" applyFont="1" applyFill="1" applyAlignment="1">
      <alignment vertical="center"/>
    </xf>
    <xf numFmtId="2" fontId="36" fillId="0" borderId="0" xfId="47" applyNumberFormat="1" applyFont="1" applyFill="1" applyBorder="1" applyAlignment="1">
      <alignment horizontal="center"/>
    </xf>
    <xf numFmtId="0" fontId="25" fillId="0" borderId="72" xfId="47" applyFont="1" applyFill="1" applyBorder="1" applyAlignment="1">
      <alignment horizontal="center" vertical="center"/>
    </xf>
    <xf numFmtId="0" fontId="2" fillId="0" borderId="70" xfId="47" applyFont="1" applyBorder="1" applyAlignment="1" applyProtection="1">
      <alignment horizontal="center"/>
    </xf>
    <xf numFmtId="0" fontId="2" fillId="0" borderId="67" xfId="47" applyFont="1" applyBorder="1" applyAlignment="1" applyProtection="1">
      <alignment horizontal="center"/>
    </xf>
    <xf numFmtId="2" fontId="2" fillId="0" borderId="66" xfId="47" applyNumberFormat="1" applyFont="1" applyFill="1" applyBorder="1" applyAlignment="1" applyProtection="1">
      <alignment horizontal="center"/>
    </xf>
    <xf numFmtId="0" fontId="2" fillId="0" borderId="69" xfId="47" applyFont="1" applyBorder="1"/>
    <xf numFmtId="0" fontId="2" fillId="0" borderId="0" xfId="47" applyFont="1" applyBorder="1"/>
    <xf numFmtId="0" fontId="2" fillId="0" borderId="72" xfId="47" applyFont="1" applyBorder="1"/>
    <xf numFmtId="0" fontId="2" fillId="0" borderId="71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6" fontId="2" fillId="0" borderId="11" xfId="47" applyNumberFormat="1" applyFont="1" applyFill="1" applyBorder="1" applyAlignment="1" applyProtection="1">
      <alignment horizontal="center"/>
    </xf>
    <xf numFmtId="0" fontId="2" fillId="0" borderId="66" xfId="47" applyFont="1" applyBorder="1" applyAlignment="1" applyProtection="1">
      <alignment horizontal="center"/>
    </xf>
    <xf numFmtId="165" fontId="2" fillId="31" borderId="68" xfId="47" applyNumberFormat="1" applyFont="1" applyFill="1" applyBorder="1" applyAlignment="1" applyProtection="1">
      <alignment horizontal="center"/>
    </xf>
    <xf numFmtId="165" fontId="2" fillId="0" borderId="69" xfId="47" applyNumberFormat="1" applyFont="1" applyBorder="1"/>
    <xf numFmtId="165" fontId="2" fillId="0" borderId="0" xfId="47" applyNumberFormat="1" applyFont="1" applyBorder="1"/>
    <xf numFmtId="165" fontId="36" fillId="0" borderId="0" xfId="47" applyNumberFormat="1" applyFont="1" applyFill="1" applyBorder="1" applyAlignment="1">
      <alignment horizontal="center"/>
    </xf>
    <xf numFmtId="165" fontId="2" fillId="31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64" xfId="47" applyFont="1" applyBorder="1"/>
    <xf numFmtId="165" fontId="2" fillId="0" borderId="55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6" fillId="0" borderId="0" xfId="47" applyNumberFormat="1" applyFont="1" applyFill="1" applyBorder="1" applyAlignment="1"/>
    <xf numFmtId="0" fontId="2" fillId="33" borderId="0" xfId="47" applyFont="1" applyFill="1" applyBorder="1"/>
    <xf numFmtId="0" fontId="2" fillId="33" borderId="11" xfId="47" applyFont="1" applyFill="1" applyBorder="1"/>
    <xf numFmtId="2" fontId="2" fillId="33" borderId="10" xfId="43" applyNumberFormat="1" applyFont="1" applyFill="1" applyBorder="1" applyAlignment="1">
      <alignment horizontal="center"/>
    </xf>
    <xf numFmtId="0" fontId="38" fillId="0" borderId="18" xfId="47" applyFont="1" applyFill="1" applyBorder="1"/>
    <xf numFmtId="0" fontId="2" fillId="0" borderId="18" xfId="47" applyFont="1" applyFill="1" applyBorder="1"/>
    <xf numFmtId="0" fontId="25" fillId="0" borderId="11" xfId="47" applyFont="1" applyFill="1" applyBorder="1" applyAlignment="1">
      <alignment horizontal="center" vertical="center"/>
    </xf>
    <xf numFmtId="2" fontId="2" fillId="0" borderId="68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5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" fontId="2" fillId="0" borderId="68" xfId="47" applyNumberFormat="1" applyFont="1" applyFill="1" applyBorder="1" applyAlignment="1" applyProtection="1">
      <alignment horizontal="center"/>
    </xf>
    <xf numFmtId="1" fontId="2" fillId="0" borderId="69" xfId="47" applyNumberFormat="1" applyFont="1" applyBorder="1"/>
    <xf numFmtId="1" fontId="2" fillId="0" borderId="0" xfId="47" applyNumberFormat="1" applyFont="1" applyBorder="1"/>
    <xf numFmtId="1" fontId="36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1" fontId="2" fillId="0" borderId="55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2" fillId="31" borderId="68" xfId="47" applyNumberFormat="1" applyFont="1" applyFill="1" applyBorder="1" applyAlignment="1" applyProtection="1">
      <alignment horizontal="center"/>
    </xf>
    <xf numFmtId="2" fontId="2" fillId="31" borderId="10" xfId="47" applyNumberFormat="1" applyFont="1" applyFill="1" applyBorder="1" applyAlignment="1" applyProtection="1">
      <alignment horizontal="center"/>
    </xf>
    <xf numFmtId="164" fontId="2" fillId="0" borderId="68" xfId="47" applyNumberFormat="1" applyFont="1" applyFill="1" applyBorder="1" applyAlignment="1" applyProtection="1">
      <alignment horizontal="center"/>
    </xf>
    <xf numFmtId="164" fontId="2" fillId="0" borderId="69" xfId="47" applyNumberFormat="1" applyFont="1" applyBorder="1"/>
    <xf numFmtId="164" fontId="2" fillId="0" borderId="0" xfId="47" applyNumberFormat="1" applyFont="1" applyBorder="1"/>
    <xf numFmtId="164" fontId="36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55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65" fontId="2" fillId="0" borderId="68" xfId="47" applyNumberFormat="1" applyFont="1" applyFill="1" applyBorder="1" applyAlignment="1" applyProtection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36" fillId="0" borderId="0" xfId="47" applyNumberFormat="1" applyFont="1" applyFill="1" applyBorder="1" applyAlignment="1"/>
    <xf numFmtId="0" fontId="36" fillId="0" borderId="0" xfId="47" applyFont="1" applyFill="1" applyBorder="1" applyAlignment="1"/>
    <xf numFmtId="0" fontId="36" fillId="0" borderId="0" xfId="47" applyFont="1"/>
    <xf numFmtId="164" fontId="2" fillId="31" borderId="68" xfId="47" applyNumberFormat="1" applyFont="1" applyFill="1" applyBorder="1" applyAlignment="1" applyProtection="1">
      <alignment horizontal="center"/>
    </xf>
    <xf numFmtId="164" fontId="2" fillId="31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4" fillId="0" borderId="0" xfId="47" applyNumberFormat="1" applyFont="1" applyAlignment="1">
      <alignment horizontal="centerContinuous" vertical="center"/>
    </xf>
    <xf numFmtId="164" fontId="26" fillId="0" borderId="0" xfId="47" applyNumberFormat="1" applyFont="1" applyAlignment="1">
      <alignment horizontal="centerContinuous" vertical="center"/>
    </xf>
    <xf numFmtId="164" fontId="4" fillId="0" borderId="0" xfId="47" applyNumberFormat="1" applyFont="1" applyAlignment="1">
      <alignment horizontal="left" vertical="center"/>
    </xf>
    <xf numFmtId="164" fontId="25" fillId="0" borderId="0" xfId="47" applyNumberFormat="1" applyFont="1" applyAlignment="1">
      <alignment vertical="center"/>
    </xf>
    <xf numFmtId="164" fontId="2" fillId="30" borderId="77" xfId="47" applyNumberFormat="1" applyFont="1" applyFill="1" applyBorder="1" applyAlignment="1">
      <alignment horizontal="center" vertical="center"/>
    </xf>
    <xf numFmtId="164" fontId="2" fillId="34" borderId="78" xfId="47" applyNumberFormat="1" applyFont="1" applyFill="1" applyBorder="1" applyAlignment="1">
      <alignment horizontal="center" vertical="center"/>
    </xf>
    <xf numFmtId="164" fontId="2" fillId="30" borderId="79" xfId="47" applyNumberFormat="1" applyFont="1" applyFill="1" applyBorder="1" applyAlignment="1">
      <alignment horizontal="center" vertical="center"/>
    </xf>
    <xf numFmtId="164" fontId="2" fillId="30" borderId="56" xfId="47" applyNumberFormat="1" applyFont="1" applyFill="1" applyBorder="1" applyAlignment="1">
      <alignment horizontal="center" vertical="center"/>
    </xf>
    <xf numFmtId="164" fontId="2" fillId="30" borderId="78" xfId="47" applyNumberFormat="1" applyFont="1" applyFill="1" applyBorder="1" applyAlignment="1">
      <alignment horizontal="center" vertical="center"/>
    </xf>
    <xf numFmtId="164" fontId="2" fillId="30" borderId="76" xfId="47" applyNumberFormat="1" applyFont="1" applyFill="1" applyBorder="1" applyAlignment="1">
      <alignment horizontal="center" vertical="center"/>
    </xf>
    <xf numFmtId="164" fontId="2" fillId="30" borderId="18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4" fillId="29" borderId="69" xfId="47" applyNumberFormat="1" applyFont="1" applyFill="1" applyBorder="1" applyAlignment="1">
      <alignment horizontal="left" vertical="center" indent="1"/>
    </xf>
    <xf numFmtId="164" fontId="4" fillId="29" borderId="0" xfId="47" applyNumberFormat="1" applyFont="1" applyFill="1" applyBorder="1" applyAlignment="1">
      <alignment horizontal="center" vertical="center"/>
    </xf>
    <xf numFmtId="2" fontId="42" fillId="29" borderId="0" xfId="47" applyNumberFormat="1" applyFont="1" applyFill="1" applyBorder="1" applyAlignment="1">
      <alignment horizontal="center" vertical="center"/>
    </xf>
    <xf numFmtId="164" fontId="42" fillId="29" borderId="0" xfId="47" applyNumberFormat="1" applyFont="1" applyFill="1" applyBorder="1" applyAlignment="1">
      <alignment horizontal="center" vertical="center"/>
    </xf>
    <xf numFmtId="1" fontId="42" fillId="29" borderId="72" xfId="47" applyNumberFormat="1" applyFont="1" applyFill="1" applyBorder="1" applyAlignment="1">
      <alignment horizontal="center" vertical="center"/>
    </xf>
    <xf numFmtId="164" fontId="35" fillId="0" borderId="69" xfId="46" applyNumberFormat="1" applyBorder="1" applyAlignment="1">
      <alignment horizontal="center" vertical="center"/>
    </xf>
    <xf numFmtId="164" fontId="2" fillId="0" borderId="80" xfId="47" applyNumberFormat="1" applyFont="1" applyBorder="1" applyAlignment="1">
      <alignment horizontal="center" vertical="center"/>
    </xf>
    <xf numFmtId="2" fontId="27" fillId="0" borderId="0" xfId="47" applyNumberFormat="1" applyFont="1" applyBorder="1" applyAlignment="1">
      <alignment horizontal="center" vertical="center"/>
    </xf>
    <xf numFmtId="2" fontId="27" fillId="0" borderId="72" xfId="47" applyNumberFormat="1" applyFont="1" applyBorder="1" applyAlignment="1">
      <alignment horizontal="center" vertical="center"/>
    </xf>
    <xf numFmtId="164" fontId="35" fillId="0" borderId="0" xfId="46" applyNumberFormat="1" applyBorder="1" applyAlignment="1">
      <alignment horizontal="center" vertical="center"/>
    </xf>
    <xf numFmtId="165" fontId="27" fillId="0" borderId="72" xfId="47" applyNumberFormat="1" applyFont="1" applyBorder="1" applyAlignment="1">
      <alignment horizontal="center" vertical="center"/>
    </xf>
    <xf numFmtId="1" fontId="27" fillId="0" borderId="72" xfId="47" applyNumberFormat="1" applyFont="1" applyBorder="1" applyAlignment="1">
      <alignment horizontal="center" vertical="center"/>
    </xf>
    <xf numFmtId="1" fontId="27" fillId="0" borderId="0" xfId="47" applyNumberFormat="1" applyFont="1" applyBorder="1" applyAlignment="1">
      <alignment horizontal="center" vertical="center"/>
    </xf>
    <xf numFmtId="164" fontId="27" fillId="0" borderId="72" xfId="47" applyNumberFormat="1" applyFont="1" applyBorder="1" applyAlignment="1">
      <alignment horizontal="center" vertical="center"/>
    </xf>
    <xf numFmtId="164" fontId="27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35" fillId="0" borderId="14" xfId="46" applyNumberFormat="1" applyBorder="1" applyAlignment="1">
      <alignment horizontal="center" vertical="center"/>
    </xf>
    <xf numFmtId="164" fontId="2" fillId="0" borderId="81" xfId="47" applyNumberFormat="1" applyFont="1" applyBorder="1" applyAlignment="1">
      <alignment horizontal="center" vertical="center"/>
    </xf>
    <xf numFmtId="165" fontId="27" fillId="0" borderId="82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7" fillId="0" borderId="17" xfId="47" applyNumberFormat="1" applyFont="1" applyBorder="1" applyAlignment="1">
      <alignment horizontal="center" vertical="center"/>
    </xf>
    <xf numFmtId="164" fontId="2" fillId="0" borderId="82" xfId="47" applyNumberFormat="1" applyFont="1" applyBorder="1" applyAlignment="1">
      <alignment horizontal="center" vertical="center"/>
    </xf>
    <xf numFmtId="1" fontId="27" fillId="0" borderId="17" xfId="47" applyNumberFormat="1" applyFont="1" applyBorder="1" applyAlignment="1">
      <alignment horizontal="center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4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2</xdr:col>
      <xdr:colOff>5797144</xdr:colOff>
      <xdr:row>26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095750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18644</xdr:colOff>
      <xdr:row>25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148667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11</xdr:col>
      <xdr:colOff>482194</xdr:colOff>
      <xdr:row>27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7148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10</xdr:col>
      <xdr:colOff>165651</xdr:colOff>
      <xdr:row>53</xdr:row>
      <xdr:rowOff>115023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305" y="9270565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960</xdr:row>
      <xdr:rowOff>189195</xdr:rowOff>
    </xdr:from>
    <xdr:to>
      <xdr:col>10</xdr:col>
      <xdr:colOff>165651</xdr:colOff>
      <xdr:row>965</xdr:row>
      <xdr:rowOff>115023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305" y="181816592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9882425"/>
          <a:ext cx="7255895" cy="872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4524"/>
          <a:ext cx="7255895" cy="8702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6366925"/>
          <a:ext cx="7255895" cy="872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4" t="s">
        <v>241</v>
      </c>
      <c r="C1" s="74"/>
    </row>
    <row r="2" spans="2:10" ht="27.95" customHeight="1" thickTop="1">
      <c r="B2" s="94" t="s">
        <v>89</v>
      </c>
      <c r="C2" s="95" t="s">
        <v>90</v>
      </c>
    </row>
    <row r="3" spans="2:10" ht="15" customHeight="1">
      <c r="B3" s="52" t="s">
        <v>91</v>
      </c>
      <c r="C3" s="59" t="s">
        <v>92</v>
      </c>
    </row>
    <row r="4" spans="2:10" ht="15" customHeight="1">
      <c r="B4" s="53" t="s">
        <v>93</v>
      </c>
      <c r="C4" s="54" t="s">
        <v>94</v>
      </c>
    </row>
    <row r="5" spans="2:10" ht="15" customHeight="1">
      <c r="B5" s="53" t="s">
        <v>101</v>
      </c>
      <c r="C5" s="54" t="s">
        <v>95</v>
      </c>
    </row>
    <row r="6" spans="2:10" ht="15" customHeight="1">
      <c r="B6" s="53" t="s">
        <v>96</v>
      </c>
      <c r="C6" s="54" t="s">
        <v>97</v>
      </c>
    </row>
    <row r="7" spans="2:10" ht="15" customHeight="1">
      <c r="B7" s="53" t="s">
        <v>98</v>
      </c>
      <c r="C7" s="54" t="s">
        <v>99</v>
      </c>
    </row>
    <row r="8" spans="2:10" ht="15" customHeight="1">
      <c r="B8" s="53" t="s">
        <v>139</v>
      </c>
      <c r="C8" s="54" t="s">
        <v>155</v>
      </c>
    </row>
    <row r="9" spans="2:10" ht="15" customHeight="1">
      <c r="B9" s="53" t="s">
        <v>140</v>
      </c>
      <c r="C9" s="54" t="s">
        <v>156</v>
      </c>
      <c r="D9" s="30"/>
      <c r="E9" s="30"/>
      <c r="F9" s="30"/>
      <c r="G9" s="30"/>
      <c r="H9" s="30"/>
      <c r="I9" s="30"/>
      <c r="J9" s="30"/>
    </row>
    <row r="10" spans="2:10">
      <c r="B10" s="53" t="s">
        <v>149</v>
      </c>
      <c r="C10" s="54" t="s">
        <v>157</v>
      </c>
      <c r="D10" s="57"/>
      <c r="E10" s="30"/>
      <c r="F10" s="30"/>
      <c r="G10" s="30"/>
      <c r="H10" s="30"/>
      <c r="I10" s="30"/>
      <c r="J10" s="30"/>
    </row>
    <row r="11" spans="2:10">
      <c r="B11" s="53" t="s">
        <v>150</v>
      </c>
      <c r="C11" s="54" t="s">
        <v>158</v>
      </c>
    </row>
    <row r="12" spans="2:10" ht="13.5" thickBot="1">
      <c r="B12" s="55" t="s">
        <v>115</v>
      </c>
      <c r="C12" s="56" t="s">
        <v>159</v>
      </c>
    </row>
    <row r="13" spans="2:10" ht="13.5" thickTop="1">
      <c r="B13" s="53"/>
      <c r="C13" s="54"/>
    </row>
    <row r="15" spans="2:10">
      <c r="B15" s="129" t="s">
        <v>119</v>
      </c>
      <c r="C15" s="30" t="s">
        <v>118</v>
      </c>
    </row>
    <row r="16" spans="2:10">
      <c r="B16" s="30"/>
      <c r="C16" s="30"/>
    </row>
    <row r="17" spans="2:3">
      <c r="B17" s="130" t="s">
        <v>123</v>
      </c>
      <c r="C17" s="131" t="s">
        <v>122</v>
      </c>
    </row>
    <row r="18" spans="2:3">
      <c r="B18" s="30"/>
      <c r="C18" s="30"/>
    </row>
    <row r="19" spans="2:3">
      <c r="B19" s="132" t="s">
        <v>120</v>
      </c>
      <c r="C19" s="131" t="s">
        <v>121</v>
      </c>
    </row>
    <row r="20" spans="2:3" ht="15.75" thickBot="1">
      <c r="B20" s="133"/>
      <c r="C20" s="133"/>
    </row>
    <row r="21" spans="2:3" ht="15">
      <c r="B21"/>
      <c r="C21"/>
    </row>
  </sheetData>
  <conditionalFormatting sqref="B4:C13">
    <cfRule type="expression" dxfId="443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5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326" t="s">
        <v>239</v>
      </c>
      <c r="C1" s="326"/>
      <c r="D1" s="326"/>
      <c r="E1" s="326"/>
      <c r="F1" s="326"/>
      <c r="G1" s="326"/>
      <c r="H1" s="326"/>
      <c r="I1" s="48"/>
    </row>
    <row r="2" spans="1:9" ht="15.75" customHeight="1">
      <c r="B2" s="324" t="s">
        <v>2</v>
      </c>
      <c r="C2" s="85" t="s">
        <v>64</v>
      </c>
      <c r="D2" s="322" t="s">
        <v>240</v>
      </c>
      <c r="E2" s="320" t="s">
        <v>104</v>
      </c>
      <c r="F2" s="327"/>
      <c r="G2" s="320" t="s">
        <v>105</v>
      </c>
      <c r="H2" s="321"/>
      <c r="I2" s="5"/>
    </row>
    <row r="3" spans="1:9">
      <c r="B3" s="325"/>
      <c r="C3" s="89" t="s">
        <v>47</v>
      </c>
      <c r="D3" s="323"/>
      <c r="E3" s="89" t="s">
        <v>66</v>
      </c>
      <c r="F3" s="89" t="s">
        <v>67</v>
      </c>
      <c r="G3" s="162" t="s">
        <v>66</v>
      </c>
      <c r="H3" s="90" t="s">
        <v>67</v>
      </c>
      <c r="I3" s="6"/>
    </row>
    <row r="4" spans="1:9">
      <c r="A4" s="136"/>
      <c r="B4" s="223" t="s">
        <v>126</v>
      </c>
      <c r="C4" s="117"/>
      <c r="D4" s="115"/>
      <c r="E4" s="117"/>
      <c r="F4" s="117"/>
      <c r="G4" s="117"/>
      <c r="H4" s="222"/>
      <c r="I4" s="29"/>
    </row>
    <row r="5" spans="1:9">
      <c r="A5" s="136"/>
      <c r="B5" s="163" t="s">
        <v>160</v>
      </c>
      <c r="C5" s="77" t="s">
        <v>242</v>
      </c>
      <c r="D5" s="156" t="s">
        <v>106</v>
      </c>
      <c r="E5" s="77" t="s">
        <v>106</v>
      </c>
      <c r="F5" s="77" t="s">
        <v>106</v>
      </c>
      <c r="G5" s="152" t="s">
        <v>106</v>
      </c>
      <c r="H5" s="87" t="s">
        <v>106</v>
      </c>
      <c r="I5" s="29"/>
    </row>
    <row r="6" spans="1:9">
      <c r="A6" s="136"/>
      <c r="B6" s="223" t="s">
        <v>127</v>
      </c>
      <c r="C6" s="117"/>
      <c r="D6" s="115"/>
      <c r="E6" s="117"/>
      <c r="F6" s="117"/>
      <c r="G6" s="117"/>
      <c r="H6" s="222"/>
      <c r="I6" s="29"/>
    </row>
    <row r="7" spans="1:9">
      <c r="A7" s="136"/>
      <c r="B7" s="163" t="s">
        <v>161</v>
      </c>
      <c r="C7" s="77">
        <v>280.62023082638905</v>
      </c>
      <c r="D7" s="156">
        <v>13.533465713698208</v>
      </c>
      <c r="E7" s="77">
        <v>272.53703680494363</v>
      </c>
      <c r="F7" s="77">
        <v>288.70342484783447</v>
      </c>
      <c r="G7" s="152">
        <v>263.18251572737802</v>
      </c>
      <c r="H7" s="87">
        <v>298.05794592540008</v>
      </c>
      <c r="I7" s="29"/>
    </row>
    <row r="8" spans="1:9">
      <c r="A8" s="136"/>
      <c r="B8" s="163" t="s">
        <v>162</v>
      </c>
      <c r="C8" s="7">
        <v>5.2339061458389936E-2</v>
      </c>
      <c r="D8" s="149">
        <v>9.7592623783822122E-3</v>
      </c>
      <c r="E8" s="7">
        <v>4.4020885110393426E-2</v>
      </c>
      <c r="F8" s="7">
        <v>6.0657237806386446E-2</v>
      </c>
      <c r="G8" s="153" t="s">
        <v>106</v>
      </c>
      <c r="H8" s="88" t="s">
        <v>106</v>
      </c>
      <c r="I8" s="29"/>
    </row>
    <row r="9" spans="1:9">
      <c r="A9" s="136"/>
      <c r="B9" s="163" t="s">
        <v>163</v>
      </c>
      <c r="C9" s="118">
        <v>46.145539974306566</v>
      </c>
      <c r="D9" s="154">
        <v>2.5659372789401611</v>
      </c>
      <c r="E9" s="118">
        <v>44.187882482653244</v>
      </c>
      <c r="F9" s="118">
        <v>48.103197465959887</v>
      </c>
      <c r="G9" s="155">
        <v>44.477708332573783</v>
      </c>
      <c r="H9" s="119">
        <v>47.813371616039348</v>
      </c>
      <c r="I9" s="29"/>
    </row>
    <row r="10" spans="1:9" ht="15.75" customHeight="1">
      <c r="A10" s="136"/>
      <c r="B10" s="163" t="s">
        <v>164</v>
      </c>
      <c r="C10" s="77">
        <v>50.090919999999997</v>
      </c>
      <c r="D10" s="151">
        <v>4.631846220207736</v>
      </c>
      <c r="E10" s="77">
        <v>46.807629813230996</v>
      </c>
      <c r="F10" s="77">
        <v>53.374210186768998</v>
      </c>
      <c r="G10" s="152">
        <v>48.138720432814857</v>
      </c>
      <c r="H10" s="87">
        <v>52.043119567185137</v>
      </c>
      <c r="I10" s="29"/>
    </row>
    <row r="11" spans="1:9" ht="15.75" customHeight="1">
      <c r="A11" s="136"/>
      <c r="B11" s="163" t="s">
        <v>165</v>
      </c>
      <c r="C11" s="8">
        <v>7.7640732942857147</v>
      </c>
      <c r="D11" s="149">
        <v>0.41901429168059712</v>
      </c>
      <c r="E11" s="8">
        <v>7.3739887563994504</v>
      </c>
      <c r="F11" s="8">
        <v>8.154157832171979</v>
      </c>
      <c r="G11" s="150">
        <v>7.5745342154654622</v>
      </c>
      <c r="H11" s="86">
        <v>7.9536123731059671</v>
      </c>
      <c r="I11" s="29"/>
    </row>
    <row r="12" spans="1:9">
      <c r="A12" s="136"/>
      <c r="B12" s="163" t="s">
        <v>166</v>
      </c>
      <c r="C12" s="8">
        <v>1.4972777777777777</v>
      </c>
      <c r="D12" s="149">
        <v>7.2607728391843138E-2</v>
      </c>
      <c r="E12" s="8">
        <v>1.457360405511291</v>
      </c>
      <c r="F12" s="8">
        <v>1.5371951500442644</v>
      </c>
      <c r="G12" s="150">
        <v>1.4238901670594442</v>
      </c>
      <c r="H12" s="86">
        <v>1.5706653884961113</v>
      </c>
      <c r="I12" s="29"/>
    </row>
    <row r="13" spans="1:9">
      <c r="A13" s="136"/>
      <c r="B13" s="163" t="s">
        <v>167</v>
      </c>
      <c r="C13" s="77">
        <v>162.93026092365605</v>
      </c>
      <c r="D13" s="156">
        <v>12.152689825903179</v>
      </c>
      <c r="E13" s="77">
        <v>154.59204708449965</v>
      </c>
      <c r="F13" s="77">
        <v>171.26847476281245</v>
      </c>
      <c r="G13" s="152">
        <v>157.83365546021645</v>
      </c>
      <c r="H13" s="87">
        <v>168.02686638709565</v>
      </c>
      <c r="I13" s="29"/>
    </row>
    <row r="14" spans="1:9">
      <c r="A14" s="136"/>
      <c r="B14" s="163" t="s">
        <v>168</v>
      </c>
      <c r="C14" s="8">
        <v>2.7312857142857139</v>
      </c>
      <c r="D14" s="154">
        <v>0.3496524248190197</v>
      </c>
      <c r="E14" s="8">
        <v>2.4816203459842789</v>
      </c>
      <c r="F14" s="8">
        <v>2.9809510825871488</v>
      </c>
      <c r="G14" s="150">
        <v>2.4641502150759296</v>
      </c>
      <c r="H14" s="86">
        <v>2.9984212134954982</v>
      </c>
      <c r="I14" s="29"/>
    </row>
    <row r="15" spans="1:9">
      <c r="A15" s="136"/>
      <c r="B15" s="163" t="s">
        <v>169</v>
      </c>
      <c r="C15" s="8">
        <v>1.5744976585578396</v>
      </c>
      <c r="D15" s="149">
        <v>0.1215790682081144</v>
      </c>
      <c r="E15" s="8">
        <v>1.4654495181932687</v>
      </c>
      <c r="F15" s="8">
        <v>1.6835457989224105</v>
      </c>
      <c r="G15" s="150" t="s">
        <v>106</v>
      </c>
      <c r="H15" s="86" t="s">
        <v>106</v>
      </c>
      <c r="I15" s="29"/>
    </row>
    <row r="16" spans="1:9">
      <c r="A16" s="136"/>
      <c r="B16" s="163" t="s">
        <v>170</v>
      </c>
      <c r="C16" s="8">
        <v>2.7509547935437872</v>
      </c>
      <c r="D16" s="149">
        <v>0.11228781825716913</v>
      </c>
      <c r="E16" s="8">
        <v>2.6929177956045991</v>
      </c>
      <c r="F16" s="8">
        <v>2.8089917914829754</v>
      </c>
      <c r="G16" s="150">
        <v>2.6187520680580167</v>
      </c>
      <c r="H16" s="86">
        <v>2.8831575190295577</v>
      </c>
      <c r="I16" s="29"/>
    </row>
    <row r="17" spans="1:9">
      <c r="A17" s="136"/>
      <c r="B17" s="163" t="s">
        <v>171</v>
      </c>
      <c r="C17" s="8">
        <v>0.71521510020369972</v>
      </c>
      <c r="D17" s="149">
        <v>4.8505218546556941E-2</v>
      </c>
      <c r="E17" s="8">
        <v>0.69254161262585789</v>
      </c>
      <c r="F17" s="8">
        <v>0.73788858778154154</v>
      </c>
      <c r="G17" s="150">
        <v>0.63441420746262434</v>
      </c>
      <c r="H17" s="86">
        <v>0.7960159929447751</v>
      </c>
      <c r="I17" s="29"/>
    </row>
    <row r="18" spans="1:9">
      <c r="A18" s="136"/>
      <c r="B18" s="163" t="s">
        <v>172</v>
      </c>
      <c r="C18" s="8">
        <v>0.49999217222510939</v>
      </c>
      <c r="D18" s="149">
        <v>4.8105479510527328E-2</v>
      </c>
      <c r="E18" s="8">
        <v>0.4473300103095384</v>
      </c>
      <c r="F18" s="8">
        <v>0.55265433414068033</v>
      </c>
      <c r="G18" s="150" t="s">
        <v>106</v>
      </c>
      <c r="H18" s="86" t="s">
        <v>106</v>
      </c>
      <c r="I18" s="29"/>
    </row>
    <row r="19" spans="1:9" ht="15.75" customHeight="1" thickBot="1">
      <c r="A19" s="136"/>
      <c r="B19" s="170" t="s">
        <v>173</v>
      </c>
      <c r="C19" s="171">
        <v>106.81929096968078</v>
      </c>
      <c r="D19" s="172">
        <v>4.8393855674406119</v>
      </c>
      <c r="E19" s="171">
        <v>103.48863981338738</v>
      </c>
      <c r="F19" s="171">
        <v>110.14994212597418</v>
      </c>
      <c r="G19" s="173">
        <v>103.85764795742668</v>
      </c>
      <c r="H19" s="174">
        <v>109.78093398193488</v>
      </c>
      <c r="I19" s="2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19 A4:H4 A6:H6 A5 A7:A19">
    <cfRule type="expression" dxfId="442" priority="31">
      <formula>IF(CertVal_IsBlnkRow*CertVal_IsBlnkRowNext=1,TRUE,FALSE)</formula>
    </cfRule>
  </conditionalFormatting>
  <conditionalFormatting sqref="B4:B19">
    <cfRule type="expression" dxfId="441" priority="27">
      <formula>IF(CertVal_IsBlnkRow*CertVal_IsBlnkRowNext=1,TRUE,FALSE)</formula>
    </cfRule>
  </conditionalFormatting>
  <conditionalFormatting sqref="B7">
    <cfRule type="expression" dxfId="440" priority="25">
      <formula>IF(CertVal_IsBlnkRow*CertVal_IsBlnkRowNext=1,TRUE,FALSE)</formula>
    </cfRule>
  </conditionalFormatting>
  <conditionalFormatting sqref="B8">
    <cfRule type="expression" dxfId="439" priority="23">
      <formula>IF(CertVal_IsBlnkRow*CertVal_IsBlnkRowNext=1,TRUE,FALSE)</formula>
    </cfRule>
  </conditionalFormatting>
  <conditionalFormatting sqref="B9">
    <cfRule type="expression" dxfId="438" priority="21">
      <formula>IF(CertVal_IsBlnkRow*CertVal_IsBlnkRowNext=1,TRUE,FALSE)</formula>
    </cfRule>
  </conditionalFormatting>
  <conditionalFormatting sqref="B10">
    <cfRule type="expression" dxfId="437" priority="19">
      <formula>IF(CertVal_IsBlnkRow*CertVal_IsBlnkRowNext=1,TRUE,FALSE)</formula>
    </cfRule>
  </conditionalFormatting>
  <conditionalFormatting sqref="B11">
    <cfRule type="expression" dxfId="436" priority="17">
      <formula>IF(CertVal_IsBlnkRow*CertVal_IsBlnkRowNext=1,TRUE,FALSE)</formula>
    </cfRule>
  </conditionalFormatting>
  <conditionalFormatting sqref="B12">
    <cfRule type="expression" dxfId="435" priority="15">
      <formula>IF(CertVal_IsBlnkRow*CertVal_IsBlnkRowNext=1,TRUE,FALSE)</formula>
    </cfRule>
  </conditionalFormatting>
  <conditionalFormatting sqref="B13">
    <cfRule type="expression" dxfId="434" priority="13">
      <formula>IF(CertVal_IsBlnkRow*CertVal_IsBlnkRowNext=1,TRUE,FALSE)</formula>
    </cfRule>
  </conditionalFormatting>
  <conditionalFormatting sqref="B14">
    <cfRule type="expression" dxfId="433" priority="11">
      <formula>IF(CertVal_IsBlnkRow*CertVal_IsBlnkRowNext=1,TRUE,FALSE)</formula>
    </cfRule>
  </conditionalFormatting>
  <conditionalFormatting sqref="B15">
    <cfRule type="expression" dxfId="432" priority="9">
      <formula>IF(CertVal_IsBlnkRow*CertVal_IsBlnkRowNext=1,TRUE,FALSE)</formula>
    </cfRule>
  </conditionalFormatting>
  <conditionalFormatting sqref="B16">
    <cfRule type="expression" dxfId="431" priority="7">
      <formula>IF(CertVal_IsBlnkRow*CertVal_IsBlnkRowNext=1,TRUE,FALSE)</formula>
    </cfRule>
  </conditionalFormatting>
  <conditionalFormatting sqref="B17">
    <cfRule type="expression" dxfId="430" priority="5">
      <formula>IF(CertVal_IsBlnkRow*CertVal_IsBlnkRowNext=1,TRUE,FALSE)</formula>
    </cfRule>
  </conditionalFormatting>
  <conditionalFormatting sqref="B18">
    <cfRule type="expression" dxfId="429" priority="3">
      <formula>IF(CertVal_IsBlnkRow*CertVal_IsBlnkRowNext=1,TRUE,FALSE)</formula>
    </cfRule>
  </conditionalFormatting>
  <conditionalFormatting sqref="B19">
    <cfRule type="expression" dxfId="428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70" display="'4-Acid'!$A$70"/>
    <hyperlink ref="B8" location="'4-Acid'!$A$134" display="'4-Acid'!$A$134"/>
    <hyperlink ref="B9" location="'4-Acid'!$A$166" display="'4-Acid'!$A$166"/>
    <hyperlink ref="B10" location="'4-Acid'!$A$214" display="'4-Acid'!$A$214"/>
    <hyperlink ref="B11" location="'4-Acid'!$A$278" display="'4-Acid'!$A$278"/>
    <hyperlink ref="B12" location="'4-Acid'!$A$486" display="'4-Acid'!$A$486"/>
    <hyperlink ref="B13" location="'4-Acid'!$A$550" display="'4-Acid'!$A$550"/>
    <hyperlink ref="B14" location="'4-Acid'!$A$582" display="'4-Acid'!$A$582"/>
    <hyperlink ref="B15" location="'4-Acid'!$A$726" display="'4-Acid'!$A$726"/>
    <hyperlink ref="B16" location="'4-Acid'!$A$806" display="'4-Acid'!$A$806"/>
    <hyperlink ref="B17" location="'4-Acid'!$A$870" display="'4-Acid'!$A$870"/>
    <hyperlink ref="B18" location="'4-Acid'!$A$902" display="'4-Acid'!$A$902"/>
    <hyperlink ref="B19" location="'4-Acid'!$A$950" display="'4-Acid'!$A$950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6" customWidth="1" collapsed="1"/>
    <col min="2" max="2" width="8.44140625" style="76" customWidth="1"/>
    <col min="3" max="3" width="5.77734375" style="76" customWidth="1"/>
    <col min="4" max="5" width="8.44140625" style="76" customWidth="1"/>
    <col min="6" max="6" width="5.77734375" style="76" customWidth="1"/>
    <col min="7" max="8" width="8.44140625" style="76" customWidth="1"/>
    <col min="9" max="9" width="5.77734375" style="76" customWidth="1"/>
    <col min="10" max="11" width="8.44140625" style="76" customWidth="1"/>
    <col min="12" max="16384" width="8.88671875" style="76"/>
  </cols>
  <sheetData>
    <row r="1" spans="1:11" ht="30" customHeight="1" thickBot="1">
      <c r="B1" s="74" t="s">
        <v>238</v>
      </c>
      <c r="C1" s="74"/>
      <c r="D1" s="74"/>
      <c r="E1" s="74"/>
      <c r="F1" s="74"/>
      <c r="G1" s="74"/>
      <c r="H1" s="74"/>
      <c r="I1" s="74"/>
      <c r="J1" s="74"/>
      <c r="K1" s="75"/>
    </row>
    <row r="2" spans="1:11" ht="24.75" customHeight="1" thickTop="1">
      <c r="B2" s="91" t="s">
        <v>2</v>
      </c>
      <c r="C2" s="92" t="s">
        <v>46</v>
      </c>
      <c r="D2" s="93" t="s">
        <v>47</v>
      </c>
      <c r="E2" s="91" t="s">
        <v>2</v>
      </c>
      <c r="F2" s="92" t="s">
        <v>46</v>
      </c>
      <c r="G2" s="93" t="s">
        <v>47</v>
      </c>
      <c r="H2" s="91" t="s">
        <v>2</v>
      </c>
      <c r="I2" s="92" t="s">
        <v>46</v>
      </c>
      <c r="J2" s="93" t="s">
        <v>47</v>
      </c>
    </row>
    <row r="3" spans="1:11" ht="15.75" customHeight="1">
      <c r="A3" s="79"/>
      <c r="B3" s="157" t="s">
        <v>126</v>
      </c>
      <c r="C3" s="158"/>
      <c r="D3" s="78"/>
      <c r="E3" s="158"/>
      <c r="F3" s="158"/>
      <c r="G3" s="158"/>
      <c r="H3" s="158"/>
      <c r="I3" s="158"/>
      <c r="J3" s="159"/>
    </row>
    <row r="4" spans="1:11">
      <c r="A4" s="79"/>
      <c r="B4" s="160" t="s">
        <v>124</v>
      </c>
      <c r="C4" s="81" t="s">
        <v>88</v>
      </c>
      <c r="D4" s="83" t="s">
        <v>109</v>
      </c>
      <c r="E4" s="160" t="s">
        <v>125</v>
      </c>
      <c r="F4" s="81" t="s">
        <v>88</v>
      </c>
      <c r="G4" s="82" t="s">
        <v>109</v>
      </c>
      <c r="H4" s="80" t="s">
        <v>237</v>
      </c>
      <c r="I4" s="81" t="s">
        <v>237</v>
      </c>
      <c r="J4" s="84" t="s">
        <v>237</v>
      </c>
    </row>
    <row r="5" spans="1:11">
      <c r="A5" s="79"/>
      <c r="B5" s="157" t="s">
        <v>127</v>
      </c>
      <c r="C5" s="158"/>
      <c r="D5" s="78"/>
      <c r="E5" s="158"/>
      <c r="F5" s="158"/>
      <c r="G5" s="158"/>
      <c r="H5" s="158"/>
      <c r="I5" s="158"/>
      <c r="J5" s="159"/>
    </row>
    <row r="6" spans="1:11">
      <c r="A6" s="79"/>
      <c r="B6" s="160" t="s">
        <v>4</v>
      </c>
      <c r="C6" s="81" t="s">
        <v>3</v>
      </c>
      <c r="D6" s="161">
        <v>6.8285714285714297E-2</v>
      </c>
      <c r="E6" s="160" t="s">
        <v>11</v>
      </c>
      <c r="F6" s="81" t="s">
        <v>3</v>
      </c>
      <c r="G6" s="83">
        <v>0.8</v>
      </c>
      <c r="H6" s="160" t="s">
        <v>6</v>
      </c>
      <c r="I6" s="81" t="s">
        <v>3</v>
      </c>
      <c r="J6" s="161">
        <v>7.4542458437437231E-2</v>
      </c>
    </row>
    <row r="7" spans="1:11">
      <c r="A7" s="79"/>
      <c r="B7" s="160" t="s">
        <v>48</v>
      </c>
      <c r="C7" s="81" t="s">
        <v>1</v>
      </c>
      <c r="D7" s="83">
        <v>7.5513333333333339</v>
      </c>
      <c r="E7" s="160" t="s">
        <v>14</v>
      </c>
      <c r="F7" s="81" t="s">
        <v>3</v>
      </c>
      <c r="G7" s="161">
        <v>5.1325000000000003E-2</v>
      </c>
      <c r="H7" s="160" t="s">
        <v>9</v>
      </c>
      <c r="I7" s="81" t="s">
        <v>3</v>
      </c>
      <c r="J7" s="82">
        <v>20.159999999999997</v>
      </c>
    </row>
    <row r="8" spans="1:11">
      <c r="A8" s="79"/>
      <c r="B8" s="160" t="s">
        <v>7</v>
      </c>
      <c r="C8" s="81" t="s">
        <v>3</v>
      </c>
      <c r="D8" s="83" t="s">
        <v>109</v>
      </c>
      <c r="E8" s="160" t="s">
        <v>52</v>
      </c>
      <c r="F8" s="81" t="s">
        <v>1</v>
      </c>
      <c r="G8" s="161">
        <v>0.59866666666666657</v>
      </c>
      <c r="H8" s="160" t="s">
        <v>59</v>
      </c>
      <c r="I8" s="81" t="s">
        <v>3</v>
      </c>
      <c r="J8" s="83">
        <v>1.2666666666666666</v>
      </c>
    </row>
    <row r="9" spans="1:11">
      <c r="A9" s="79"/>
      <c r="B9" s="160" t="s">
        <v>13</v>
      </c>
      <c r="C9" s="81" t="s">
        <v>3</v>
      </c>
      <c r="D9" s="83">
        <v>0.97600000000000009</v>
      </c>
      <c r="E9" s="160" t="s">
        <v>17</v>
      </c>
      <c r="F9" s="81" t="s">
        <v>3</v>
      </c>
      <c r="G9" s="82">
        <v>19.420000000000002</v>
      </c>
      <c r="H9" s="160" t="s">
        <v>12</v>
      </c>
      <c r="I9" s="81" t="s">
        <v>3</v>
      </c>
      <c r="J9" s="83">
        <v>4.5599999999999996</v>
      </c>
    </row>
    <row r="10" spans="1:11">
      <c r="A10" s="79"/>
      <c r="B10" s="160" t="s">
        <v>16</v>
      </c>
      <c r="C10" s="81" t="s">
        <v>3</v>
      </c>
      <c r="D10" s="161">
        <v>1.6499999999999997E-2</v>
      </c>
      <c r="E10" s="160" t="s">
        <v>20</v>
      </c>
      <c r="F10" s="81" t="s">
        <v>3</v>
      </c>
      <c r="G10" s="83">
        <v>8.2733333333333334</v>
      </c>
      <c r="H10" s="160" t="s">
        <v>18</v>
      </c>
      <c r="I10" s="81" t="s">
        <v>3</v>
      </c>
      <c r="J10" s="84">
        <v>409.4666666666667</v>
      </c>
    </row>
    <row r="11" spans="1:11">
      <c r="A11" s="79"/>
      <c r="B11" s="160" t="s">
        <v>49</v>
      </c>
      <c r="C11" s="81" t="s">
        <v>1</v>
      </c>
      <c r="D11" s="83">
        <v>6.0320000000000009</v>
      </c>
      <c r="E11" s="160" t="s">
        <v>23</v>
      </c>
      <c r="F11" s="81" t="s">
        <v>3</v>
      </c>
      <c r="G11" s="83">
        <v>0.2</v>
      </c>
      <c r="H11" s="160" t="s">
        <v>21</v>
      </c>
      <c r="I11" s="81" t="s">
        <v>3</v>
      </c>
      <c r="J11" s="83">
        <v>1.222</v>
      </c>
    </row>
    <row r="12" spans="1:11">
      <c r="A12" s="79"/>
      <c r="B12" s="160" t="s">
        <v>22</v>
      </c>
      <c r="C12" s="81" t="s">
        <v>3</v>
      </c>
      <c r="D12" s="82">
        <v>36.833333333333336</v>
      </c>
      <c r="E12" s="160" t="s">
        <v>53</v>
      </c>
      <c r="F12" s="81" t="s">
        <v>1</v>
      </c>
      <c r="G12" s="83">
        <v>4.3146666666666667</v>
      </c>
      <c r="H12" s="160" t="s">
        <v>24</v>
      </c>
      <c r="I12" s="81" t="s">
        <v>3</v>
      </c>
      <c r="J12" s="83">
        <v>0.76</v>
      </c>
    </row>
    <row r="13" spans="1:11">
      <c r="A13" s="79"/>
      <c r="B13" s="160" t="s">
        <v>50</v>
      </c>
      <c r="C13" s="81" t="s">
        <v>3</v>
      </c>
      <c r="D13" s="84">
        <v>218.53333333333333</v>
      </c>
      <c r="E13" s="160" t="s">
        <v>54</v>
      </c>
      <c r="F13" s="81" t="s">
        <v>1</v>
      </c>
      <c r="G13" s="161">
        <v>0.10793999999999999</v>
      </c>
      <c r="H13" s="160" t="s">
        <v>27</v>
      </c>
      <c r="I13" s="81" t="s">
        <v>3</v>
      </c>
      <c r="J13" s="84" t="s">
        <v>110</v>
      </c>
    </row>
    <row r="14" spans="1:11">
      <c r="A14" s="79"/>
      <c r="B14" s="160" t="s">
        <v>28</v>
      </c>
      <c r="C14" s="81" t="s">
        <v>3</v>
      </c>
      <c r="D14" s="83">
        <v>0.78</v>
      </c>
      <c r="E14" s="160" t="s">
        <v>55</v>
      </c>
      <c r="F14" s="81" t="s">
        <v>1</v>
      </c>
      <c r="G14" s="83">
        <v>2.3006000000000002</v>
      </c>
      <c r="H14" s="160" t="s">
        <v>60</v>
      </c>
      <c r="I14" s="81" t="s">
        <v>1</v>
      </c>
      <c r="J14" s="83">
        <v>1.0477999999999998</v>
      </c>
    </row>
    <row r="15" spans="1:11">
      <c r="A15" s="79"/>
      <c r="B15" s="160" t="s">
        <v>33</v>
      </c>
      <c r="C15" s="81" t="s">
        <v>3</v>
      </c>
      <c r="D15" s="83">
        <v>4.26</v>
      </c>
      <c r="E15" s="160" t="s">
        <v>29</v>
      </c>
      <c r="F15" s="81" t="s">
        <v>3</v>
      </c>
      <c r="G15" s="82">
        <v>20.239999999999998</v>
      </c>
      <c r="H15" s="160" t="s">
        <v>61</v>
      </c>
      <c r="I15" s="81" t="s">
        <v>3</v>
      </c>
      <c r="J15" s="161">
        <v>7.9000000000000015E-2</v>
      </c>
    </row>
    <row r="16" spans="1:11">
      <c r="A16" s="79"/>
      <c r="B16" s="160" t="s">
        <v>36</v>
      </c>
      <c r="C16" s="81" t="s">
        <v>3</v>
      </c>
      <c r="D16" s="83">
        <v>2.06</v>
      </c>
      <c r="E16" s="160" t="s">
        <v>31</v>
      </c>
      <c r="F16" s="81" t="s">
        <v>3</v>
      </c>
      <c r="G16" s="82">
        <v>18.859999999999996</v>
      </c>
      <c r="H16" s="160" t="s">
        <v>62</v>
      </c>
      <c r="I16" s="81" t="s">
        <v>3</v>
      </c>
      <c r="J16" s="83">
        <v>0.3</v>
      </c>
    </row>
    <row r="17" spans="1:10">
      <c r="A17" s="79"/>
      <c r="B17" s="160" t="s">
        <v>39</v>
      </c>
      <c r="C17" s="81" t="s">
        <v>3</v>
      </c>
      <c r="D17" s="83">
        <v>1.55</v>
      </c>
      <c r="E17" s="160" t="s">
        <v>56</v>
      </c>
      <c r="F17" s="81" t="s">
        <v>1</v>
      </c>
      <c r="G17" s="161">
        <v>0.13380000000000003</v>
      </c>
      <c r="H17" s="160" t="s">
        <v>63</v>
      </c>
      <c r="I17" s="81" t="s">
        <v>3</v>
      </c>
      <c r="J17" s="84">
        <v>156</v>
      </c>
    </row>
    <row r="18" spans="1:10" ht="15" customHeight="1">
      <c r="A18" s="79"/>
      <c r="B18" s="160" t="s">
        <v>42</v>
      </c>
      <c r="C18" s="81" t="s">
        <v>3</v>
      </c>
      <c r="D18" s="82">
        <v>20.47</v>
      </c>
      <c r="E18" s="160" t="s">
        <v>40</v>
      </c>
      <c r="F18" s="81" t="s">
        <v>3</v>
      </c>
      <c r="G18" s="83">
        <v>4.6400000000000006</v>
      </c>
      <c r="H18" s="160" t="s">
        <v>38</v>
      </c>
      <c r="I18" s="81" t="s">
        <v>3</v>
      </c>
      <c r="J18" s="82">
        <v>21.880000000000006</v>
      </c>
    </row>
    <row r="19" spans="1:10" ht="15" customHeight="1">
      <c r="A19" s="79"/>
      <c r="B19" s="160" t="s">
        <v>5</v>
      </c>
      <c r="C19" s="81" t="s">
        <v>3</v>
      </c>
      <c r="D19" s="83">
        <v>4.92</v>
      </c>
      <c r="E19" s="160" t="s">
        <v>43</v>
      </c>
      <c r="F19" s="81" t="s">
        <v>3</v>
      </c>
      <c r="G19" s="82">
        <v>21.346666666666664</v>
      </c>
      <c r="H19" s="160" t="s">
        <v>41</v>
      </c>
      <c r="I19" s="81" t="s">
        <v>3</v>
      </c>
      <c r="J19" s="83">
        <v>1.6600000000000001</v>
      </c>
    </row>
    <row r="20" spans="1:10" ht="15" customHeight="1">
      <c r="A20" s="79"/>
      <c r="B20" s="160" t="s">
        <v>84</v>
      </c>
      <c r="C20" s="81" t="s">
        <v>3</v>
      </c>
      <c r="D20" s="83">
        <v>0.23</v>
      </c>
      <c r="E20" s="160" t="s">
        <v>57</v>
      </c>
      <c r="F20" s="81" t="s">
        <v>3</v>
      </c>
      <c r="G20" s="82" t="s">
        <v>112</v>
      </c>
      <c r="H20" s="160" t="s">
        <v>45</v>
      </c>
      <c r="I20" s="81" t="s">
        <v>3</v>
      </c>
      <c r="J20" s="84">
        <v>140.12</v>
      </c>
    </row>
    <row r="21" spans="1:10" ht="15" customHeight="1" thickBot="1">
      <c r="A21" s="79"/>
      <c r="B21" s="166" t="s">
        <v>8</v>
      </c>
      <c r="C21" s="165" t="s">
        <v>3</v>
      </c>
      <c r="D21" s="167">
        <v>3.5600000000000005</v>
      </c>
      <c r="E21" s="166" t="s">
        <v>58</v>
      </c>
      <c r="F21" s="165" t="s">
        <v>1</v>
      </c>
      <c r="G21" s="168">
        <v>2.5000000000000001E-2</v>
      </c>
      <c r="H21" s="164" t="s">
        <v>237</v>
      </c>
      <c r="I21" s="165" t="s">
        <v>237</v>
      </c>
      <c r="J21" s="169" t="s">
        <v>237</v>
      </c>
    </row>
    <row r="22" spans="1:10" ht="15.75" thickTop="1"/>
  </sheetData>
  <conditionalFormatting sqref="B3:J21">
    <cfRule type="expression" dxfId="427" priority="11">
      <formula>IF(IndVal_IsBlnkRow*IndVal_IsBlnkRowNext=1,TRUE,FALSE)</formula>
    </cfRule>
  </conditionalFormatting>
  <conditionalFormatting sqref="I3:I21 C3:C21 F3:F21">
    <cfRule type="expression" dxfId="426" priority="12">
      <formula>IndVal_LimitValDiffUOM</formula>
    </cfRule>
  </conditionalFormatting>
  <hyperlinks>
    <hyperlink ref="B4" location="'Fire Assay'!$A$17" display="'Fire Assay'!$A$17"/>
    <hyperlink ref="E4" location="'Fire Assay'!$A$56" display="'Fire Assay'!$A$56"/>
    <hyperlink ref="B6" location="'4-Acid'!$A$1" display="'4-Acid'!$A$1"/>
    <hyperlink ref="E6" location="'4-Acid'!$A$360" display="'4-Acid'!$A$360"/>
    <hyperlink ref="H6" location="'4-Acid'!$A$664" display="'4-Acid'!$A$664"/>
    <hyperlink ref="B7" location="'4-Acid'!$A$17" display="'4-Acid'!$A$17"/>
    <hyperlink ref="E7" location="'4-Acid'!$A$376" display="'4-Acid'!$A$376"/>
    <hyperlink ref="H7" location="'4-Acid'!$A$680" display="'4-Acid'!$A$680"/>
    <hyperlink ref="B8" location="'4-Acid'!$A$56" display="'4-Acid'!$A$56"/>
    <hyperlink ref="E8" location="'4-Acid'!$A$392" display="'4-Acid'!$A$392"/>
    <hyperlink ref="H8" location="'4-Acid'!$A$696" display="'4-Acid'!$A$696"/>
    <hyperlink ref="B9" location="'4-Acid'!$A$88" display="'4-Acid'!$A$88"/>
    <hyperlink ref="E9" location="'4-Acid'!$A$408" display="'4-Acid'!$A$408"/>
    <hyperlink ref="H9" location="'4-Acid'!$A$712" display="'4-Acid'!$A$712"/>
    <hyperlink ref="B10" location="'4-Acid'!$A$104" display="'4-Acid'!$A$104"/>
    <hyperlink ref="E10" location="'4-Acid'!$A$424" display="'4-Acid'!$A$424"/>
    <hyperlink ref="H10" location="'4-Acid'!$A$744" display="'4-Acid'!$A$744"/>
    <hyperlink ref="B11" location="'4-Acid'!$A$120" display="'4-Acid'!$A$120"/>
    <hyperlink ref="E11" location="'4-Acid'!$A$440" display="'4-Acid'!$A$440"/>
    <hyperlink ref="H11" location="'4-Acid'!$A$760" display="'4-Acid'!$A$760"/>
    <hyperlink ref="B12" location="'4-Acid'!$A$152" display="'4-Acid'!$A$152"/>
    <hyperlink ref="E12" location="'4-Acid'!$A$456" display="'4-Acid'!$A$456"/>
    <hyperlink ref="H12" location="'4-Acid'!$A$776" display="'4-Acid'!$A$776"/>
    <hyperlink ref="B13" location="'4-Acid'!$A$184" display="'4-Acid'!$A$184"/>
    <hyperlink ref="E13" location="'4-Acid'!$A$472" display="'4-Acid'!$A$472"/>
    <hyperlink ref="H13" location="'4-Acid'!$A$792" display="'4-Acid'!$A$792"/>
    <hyperlink ref="B14" location="'4-Acid'!$A$200" display="'4-Acid'!$A$200"/>
    <hyperlink ref="E14" location="'4-Acid'!$A$504" display="'4-Acid'!$A$504"/>
    <hyperlink ref="H14" location="'4-Acid'!$A$824" display="'4-Acid'!$A$824"/>
    <hyperlink ref="B15" location="'4-Acid'!$A$232" display="'4-Acid'!$A$232"/>
    <hyperlink ref="E15" location="'4-Acid'!$A$520" display="'4-Acid'!$A$520"/>
    <hyperlink ref="H15" location="'4-Acid'!$A$840" display="'4-Acid'!$A$840"/>
    <hyperlink ref="B16" location="'4-Acid'!$A$248" display="'4-Acid'!$A$248"/>
    <hyperlink ref="E16" location="'4-Acid'!$A$536" display="'4-Acid'!$A$536"/>
    <hyperlink ref="H16" location="'4-Acid'!$A$856" display="'4-Acid'!$A$856"/>
    <hyperlink ref="B17" location="'4-Acid'!$A$264" display="'4-Acid'!$A$264"/>
    <hyperlink ref="E17" location="'4-Acid'!$A$568" display="'4-Acid'!$A$568"/>
    <hyperlink ref="H17" location="'4-Acid'!$A$888" display="'4-Acid'!$A$888"/>
    <hyperlink ref="B18" location="'4-Acid'!$A$296" display="'4-Acid'!$A$296"/>
    <hyperlink ref="E18" location="'4-Acid'!$A$600" display="'4-Acid'!$A$600"/>
    <hyperlink ref="H18" location="'4-Acid'!$A$920" display="'4-Acid'!$A$920"/>
    <hyperlink ref="B19" location="'4-Acid'!$A$312" display="'4-Acid'!$A$312"/>
    <hyperlink ref="E19" location="'4-Acid'!$A$616" display="'4-Acid'!$A$616"/>
    <hyperlink ref="H19" location="'4-Acid'!$A$936" display="'4-Acid'!$A$936"/>
    <hyperlink ref="B20" location="'4-Acid'!$A$328" display="'4-Acid'!$A$328"/>
    <hyperlink ref="E20" location="'4-Acid'!$A$632" display="'4-Acid'!$A$632"/>
    <hyperlink ref="H20" location="'4-Acid'!$A$968" display="'4-Acid'!$A$968"/>
    <hyperlink ref="B21" location="'4-Acid'!$A$344" display="'4-Acid'!$A$344"/>
    <hyperlink ref="E21" location="'4-Acid'!$A$648" display="'4-Acid'!$A$6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9" hidden="1" customWidth="1" outlineLevel="1"/>
    <col min="2" max="2" width="9.33203125" style="9" hidden="1" customWidth="1" outlineLevel="1"/>
    <col min="3" max="3" width="6.88671875" style="9" hidden="1" customWidth="1" outlineLevel="1"/>
    <col min="4" max="4" width="5.109375" style="9" hidden="1" customWidth="1" outlineLevel="1"/>
    <col min="5" max="8" width="5" style="9" hidden="1" customWidth="1" outlineLevel="1"/>
    <col min="9" max="11" width="6.109375" style="9" hidden="1" customWidth="1" outlineLevel="1"/>
    <col min="12" max="13" width="5" style="9" hidden="1" customWidth="1" outlineLevel="1"/>
    <col min="14" max="14" width="3.88671875" style="9" hidden="1" customWidth="1" outlineLevel="1"/>
    <col min="15" max="15" width="9.33203125" style="9" hidden="1" customWidth="1" outlineLevel="1"/>
    <col min="16" max="16" width="6.88671875" style="9" hidden="1" customWidth="1" outlineLevel="1"/>
    <col min="17" max="17" width="5.109375" style="9" hidden="1" customWidth="1" outlineLevel="1"/>
    <col min="18" max="21" width="5" style="9" hidden="1" customWidth="1" outlineLevel="1"/>
    <col min="22" max="24" width="6.109375" style="9" hidden="1" customWidth="1" outlineLevel="1"/>
    <col min="25" max="26" width="5" style="9" hidden="1" customWidth="1" outlineLevel="1"/>
    <col min="27" max="27" width="3" style="9" customWidth="1" collapsed="1"/>
    <col min="28" max="28" width="9.33203125" style="9" customWidth="1"/>
    <col min="29" max="29" width="6.88671875" style="9" customWidth="1"/>
    <col min="30" max="30" width="5.109375" style="9" customWidth="1"/>
    <col min="31" max="34" width="5" style="9" customWidth="1"/>
    <col min="35" max="37" width="6.109375" style="9" customWidth="1"/>
    <col min="38" max="39" width="5" style="9" customWidth="1"/>
    <col min="40" max="40" width="3.5546875" style="9" customWidth="1"/>
    <col min="41" max="41" width="9.33203125" style="9" customWidth="1"/>
    <col min="42" max="42" width="6.88671875" style="9" customWidth="1"/>
    <col min="43" max="43" width="5.109375" style="9" customWidth="1"/>
    <col min="44" max="47" width="5" style="9" customWidth="1"/>
    <col min="48" max="50" width="6.109375" style="9" customWidth="1"/>
    <col min="51" max="52" width="5" style="9" customWidth="1"/>
    <col min="53" max="16384" width="8.88671875" style="9"/>
  </cols>
  <sheetData>
    <row r="1" spans="1:52" ht="15" customHeight="1">
      <c r="A1" s="69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70" t="s">
        <v>100</v>
      </c>
      <c r="AC1" s="70" t="e">
        <f>Parms_Tmplt</f>
        <v>#REF!</v>
      </c>
      <c r="AD1" s="50"/>
      <c r="AE1" s="50"/>
      <c r="AF1" s="51"/>
      <c r="AG1" s="51"/>
      <c r="AH1" s="51"/>
      <c r="AI1" s="51"/>
      <c r="AJ1" s="51"/>
      <c r="AK1" s="51"/>
      <c r="AL1" s="51"/>
      <c r="AM1" s="51"/>
      <c r="AO1" s="3" t="s">
        <v>79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3" spans="1:52" s="23" customFormat="1" ht="15" customHeight="1" thickBot="1">
      <c r="A3" s="22"/>
      <c r="B3" s="328" t="e">
        <f>"Within-Lab Performance Gates for "&amp;CRMCode</f>
        <v>#REF!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22"/>
      <c r="O3" s="328" t="e">
        <f>"Between-Lab Performance Gates for "&amp;CRMCode</f>
        <v>#REF!</v>
      </c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B3" s="328" t="e">
        <f ca="1">PG_Val</f>
        <v>#REF!</v>
      </c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22"/>
      <c r="AO3" s="328" t="e">
        <f ca="1">PG_Val</f>
        <v>#REF!</v>
      </c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</row>
    <row r="4" spans="1:52" s="21" customFormat="1" ht="15" customHeight="1" thickTop="1">
      <c r="A4" s="344" t="s">
        <v>85</v>
      </c>
      <c r="B4" s="330" t="s">
        <v>2</v>
      </c>
      <c r="C4" s="332" t="s">
        <v>68</v>
      </c>
      <c r="D4" s="334" t="s">
        <v>69</v>
      </c>
      <c r="E4" s="335"/>
      <c r="F4" s="335"/>
      <c r="G4" s="335"/>
      <c r="H4" s="336"/>
      <c r="I4" s="337" t="s">
        <v>70</v>
      </c>
      <c r="J4" s="338"/>
      <c r="K4" s="339"/>
      <c r="L4" s="340" t="s">
        <v>71</v>
      </c>
      <c r="M4" s="341"/>
      <c r="N4" s="20"/>
      <c r="O4" s="330" t="s">
        <v>2</v>
      </c>
      <c r="P4" s="332" t="s">
        <v>68</v>
      </c>
      <c r="Q4" s="334" t="s">
        <v>69</v>
      </c>
      <c r="R4" s="335"/>
      <c r="S4" s="335"/>
      <c r="T4" s="335"/>
      <c r="U4" s="336"/>
      <c r="V4" s="337" t="s">
        <v>70</v>
      </c>
      <c r="W4" s="338"/>
      <c r="X4" s="339"/>
      <c r="Y4" s="340" t="s">
        <v>71</v>
      </c>
      <c r="Z4" s="341"/>
      <c r="AB4" s="330" t="s">
        <v>2</v>
      </c>
      <c r="AC4" s="332" t="s">
        <v>68</v>
      </c>
      <c r="AD4" s="334" t="s">
        <v>69</v>
      </c>
      <c r="AE4" s="335"/>
      <c r="AF4" s="335"/>
      <c r="AG4" s="335"/>
      <c r="AH4" s="336"/>
      <c r="AI4" s="337" t="s">
        <v>70</v>
      </c>
      <c r="AJ4" s="338"/>
      <c r="AK4" s="339"/>
      <c r="AL4" s="340" t="s">
        <v>71</v>
      </c>
      <c r="AM4" s="341"/>
      <c r="AN4" s="20"/>
      <c r="AO4" s="330" t="s">
        <v>2</v>
      </c>
      <c r="AP4" s="332" t="s">
        <v>68</v>
      </c>
      <c r="AQ4" s="334" t="s">
        <v>69</v>
      </c>
      <c r="AR4" s="335"/>
      <c r="AS4" s="335"/>
      <c r="AT4" s="335"/>
      <c r="AU4" s="336"/>
      <c r="AV4" s="337" t="s">
        <v>70</v>
      </c>
      <c r="AW4" s="338"/>
      <c r="AX4" s="339"/>
      <c r="AY4" s="340" t="s">
        <v>71</v>
      </c>
      <c r="AZ4" s="341"/>
    </row>
    <row r="5" spans="1:52" s="21" customFormat="1" ht="15" customHeight="1">
      <c r="A5" s="345"/>
      <c r="B5" s="331"/>
      <c r="C5" s="333"/>
      <c r="D5" s="24" t="s">
        <v>83</v>
      </c>
      <c r="E5" s="25" t="s">
        <v>72</v>
      </c>
      <c r="F5" s="25" t="s">
        <v>73</v>
      </c>
      <c r="G5" s="25" t="s">
        <v>74</v>
      </c>
      <c r="H5" s="26" t="s">
        <v>75</v>
      </c>
      <c r="I5" s="27" t="s">
        <v>76</v>
      </c>
      <c r="J5" s="25" t="s">
        <v>77</v>
      </c>
      <c r="K5" s="28" t="s">
        <v>78</v>
      </c>
      <c r="L5" s="24" t="s">
        <v>66</v>
      </c>
      <c r="M5" s="26" t="s">
        <v>67</v>
      </c>
      <c r="N5" s="20"/>
      <c r="O5" s="342"/>
      <c r="P5" s="343"/>
      <c r="Q5" s="41" t="s">
        <v>65</v>
      </c>
      <c r="R5" s="42" t="s">
        <v>72</v>
      </c>
      <c r="S5" s="42" t="s">
        <v>73</v>
      </c>
      <c r="T5" s="42" t="s">
        <v>74</v>
      </c>
      <c r="U5" s="43" t="s">
        <v>75</v>
      </c>
      <c r="V5" s="44" t="s">
        <v>76</v>
      </c>
      <c r="W5" s="42" t="s">
        <v>77</v>
      </c>
      <c r="X5" s="45" t="s">
        <v>78</v>
      </c>
      <c r="Y5" s="41" t="s">
        <v>66</v>
      </c>
      <c r="Z5" s="43" t="s">
        <v>67</v>
      </c>
      <c r="AB5" s="331"/>
      <c r="AC5" s="333"/>
      <c r="AD5" s="24" t="s">
        <v>83</v>
      </c>
      <c r="AE5" s="25" t="s">
        <v>72</v>
      </c>
      <c r="AF5" s="25" t="s">
        <v>73</v>
      </c>
      <c r="AG5" s="25" t="s">
        <v>74</v>
      </c>
      <c r="AH5" s="26" t="s">
        <v>75</v>
      </c>
      <c r="AI5" s="27" t="s">
        <v>76</v>
      </c>
      <c r="AJ5" s="25" t="s">
        <v>77</v>
      </c>
      <c r="AK5" s="28" t="s">
        <v>78</v>
      </c>
      <c r="AL5" s="24" t="s">
        <v>66</v>
      </c>
      <c r="AM5" s="26" t="s">
        <v>67</v>
      </c>
      <c r="AN5" s="20"/>
      <c r="AO5" s="342"/>
      <c r="AP5" s="343"/>
      <c r="AQ5" s="41" t="s">
        <v>65</v>
      </c>
      <c r="AR5" s="42" t="s">
        <v>72</v>
      </c>
      <c r="AS5" s="42" t="s">
        <v>73</v>
      </c>
      <c r="AT5" s="42" t="s">
        <v>74</v>
      </c>
      <c r="AU5" s="43" t="s">
        <v>75</v>
      </c>
      <c r="AV5" s="44" t="s">
        <v>76</v>
      </c>
      <c r="AW5" s="42" t="s">
        <v>77</v>
      </c>
      <c r="AX5" s="45" t="s">
        <v>78</v>
      </c>
      <c r="AY5" s="41" t="s">
        <v>66</v>
      </c>
      <c r="AZ5" s="43" t="s">
        <v>67</v>
      </c>
    </row>
    <row r="6" spans="1:52" ht="15" customHeight="1">
      <c r="A6" s="63" t="s">
        <v>0</v>
      </c>
      <c r="B6" s="10" t="s">
        <v>80</v>
      </c>
      <c r="C6" s="11">
        <v>1.2933625000000002</v>
      </c>
      <c r="D6" s="12">
        <v>1.5136623836404073E-2</v>
      </c>
      <c r="E6" s="13">
        <v>1.2630892523271919</v>
      </c>
      <c r="F6" s="13">
        <v>1.3236357476728084</v>
      </c>
      <c r="G6" s="13">
        <v>1.247952628490788</v>
      </c>
      <c r="H6" s="14">
        <v>1.3387723715092124</v>
      </c>
      <c r="I6" s="15">
        <v>1.1703311203474719E-2</v>
      </c>
      <c r="J6" s="16">
        <v>2.3406622406949438E-2</v>
      </c>
      <c r="K6" s="17">
        <v>3.5109933610424159E-2</v>
      </c>
      <c r="L6" s="12">
        <v>1.2286943750000001</v>
      </c>
      <c r="M6" s="14">
        <v>1.3580306250000003</v>
      </c>
      <c r="N6" s="31"/>
      <c r="O6" s="46" t="s">
        <v>80</v>
      </c>
      <c r="P6" s="60">
        <v>1.2933625000000002</v>
      </c>
      <c r="Q6" s="47">
        <v>1.5136623836404073E-2</v>
      </c>
      <c r="R6" s="71">
        <v>1.2630892523271919</v>
      </c>
      <c r="S6" s="71">
        <v>1.3236357476728084</v>
      </c>
      <c r="T6" s="71">
        <v>1.247952628490788</v>
      </c>
      <c r="U6" s="61">
        <v>1.3387723715092124</v>
      </c>
      <c r="V6" s="62">
        <v>1.1703311203474719E-2</v>
      </c>
      <c r="W6" s="72">
        <v>2.3406622406949438E-2</v>
      </c>
      <c r="X6" s="73">
        <v>3.5109933610424159E-2</v>
      </c>
      <c r="Y6" s="47">
        <v>1.2286943750000001</v>
      </c>
      <c r="Z6" s="61">
        <v>1.3580306250000003</v>
      </c>
      <c r="AA6" s="32"/>
      <c r="AB6" s="10" t="e">
        <f>PG_ConstNmRout</f>
        <v>#REF!</v>
      </c>
      <c r="AC6" s="11" t="e">
        <f ca="1">PG_ValUOMxRout</f>
        <v>#REF!</v>
      </c>
      <c r="AD6" s="12" t="e">
        <f ca="1">PG_ValUOMxRout</f>
        <v>#REF!</v>
      </c>
      <c r="AE6" s="13" t="e">
        <f ca="1">PG_ValUOMxRout</f>
        <v>#REF!</v>
      </c>
      <c r="AF6" s="13" t="e">
        <f ca="1">PG_ValUOMxRout</f>
        <v>#REF!</v>
      </c>
      <c r="AG6" s="13" t="e">
        <f ca="1">PG_ValUOMxRout</f>
        <v>#REF!</v>
      </c>
      <c r="AH6" s="14" t="e">
        <f ca="1">PG_ValUOMxRout</f>
        <v>#REF!</v>
      </c>
      <c r="AI6" s="15">
        <f ca="1">PG_ValRout</f>
        <v>1.1703311203474719E-2</v>
      </c>
      <c r="AJ6" s="16">
        <f ca="1">PG_ValRout</f>
        <v>2.3406622406949438E-2</v>
      </c>
      <c r="AK6" s="17">
        <f ca="1">PG_ValRout</f>
        <v>3.5109933610424159E-2</v>
      </c>
      <c r="AL6" s="12" t="e">
        <f ca="1">PG_ValUOMxRout</f>
        <v>#REF!</v>
      </c>
      <c r="AM6" s="14" t="e">
        <f ca="1">PG_ValUOMxRout</f>
        <v>#REF!</v>
      </c>
      <c r="AN6" s="31"/>
      <c r="AO6" s="46" t="e">
        <f>PG_ConstNmRand</f>
        <v>#REF!</v>
      </c>
      <c r="AP6" s="60" t="e">
        <f ca="1">PG_ValUOMxRand</f>
        <v>#REF!</v>
      </c>
      <c r="AQ6" s="47" t="e">
        <f ca="1">PG_ValUOMxRand</f>
        <v>#REF!</v>
      </c>
      <c r="AR6" s="71" t="e">
        <f ca="1">PG_ValUOMxRand</f>
        <v>#REF!</v>
      </c>
      <c r="AS6" s="71" t="e">
        <f ca="1">PG_ValUOMxRand</f>
        <v>#REF!</v>
      </c>
      <c r="AT6" s="71" t="e">
        <f ca="1">PG_ValUOMxRand</f>
        <v>#REF!</v>
      </c>
      <c r="AU6" s="61" t="e">
        <f ca="1">PG_ValUOMxRand</f>
        <v>#REF!</v>
      </c>
      <c r="AV6" s="62">
        <f ca="1">PG_ValRand</f>
        <v>1.1703311203474719E-2</v>
      </c>
      <c r="AW6" s="72">
        <f ca="1">PG_ValRand</f>
        <v>2.3406622406949438E-2</v>
      </c>
      <c r="AX6" s="73">
        <f ca="1">PG_ValRand</f>
        <v>3.5109933610424159E-2</v>
      </c>
      <c r="AY6" s="47" t="e">
        <f ca="1">PG_ValUOMxRand</f>
        <v>#REF!</v>
      </c>
      <c r="AZ6" s="61" t="e">
        <f ca="1">PG_ValUOMxRand</f>
        <v>#REF!</v>
      </c>
    </row>
    <row r="7" spans="1:52" ht="15" customHeight="1">
      <c r="A7" s="64" t="s">
        <v>87</v>
      </c>
      <c r="B7" s="10" t="s">
        <v>81</v>
      </c>
      <c r="C7" s="11">
        <v>1.2703423295454543</v>
      </c>
      <c r="D7" s="12">
        <v>1.1306252148685211E-2</v>
      </c>
      <c r="E7" s="13">
        <v>1.247729825248084</v>
      </c>
      <c r="F7" s="13">
        <v>1.2929548338428247</v>
      </c>
      <c r="G7" s="13">
        <v>1.2364235730993987</v>
      </c>
      <c r="H7" s="14">
        <v>1.30426108599151</v>
      </c>
      <c r="I7" s="15">
        <v>8.900161701083157E-3</v>
      </c>
      <c r="J7" s="16">
        <v>1.7800323402166314E-2</v>
      </c>
      <c r="K7" s="17">
        <v>2.6700485103249471E-2</v>
      </c>
      <c r="L7" s="12">
        <v>1.2068252130681816</v>
      </c>
      <c r="M7" s="14">
        <v>1.3338594460227271</v>
      </c>
      <c r="N7" s="31"/>
      <c r="O7" s="10" t="s">
        <v>81</v>
      </c>
      <c r="P7" s="11">
        <v>1.2703423295454543</v>
      </c>
      <c r="Q7" s="12">
        <v>1.1306252148685211E-2</v>
      </c>
      <c r="R7" s="13">
        <v>1.247729825248084</v>
      </c>
      <c r="S7" s="13">
        <v>1.2929548338428247</v>
      </c>
      <c r="T7" s="13">
        <v>1.2364235730993987</v>
      </c>
      <c r="U7" s="14">
        <v>1.30426108599151</v>
      </c>
      <c r="V7" s="15">
        <v>8.900161701083157E-3</v>
      </c>
      <c r="W7" s="16">
        <v>1.7800323402166314E-2</v>
      </c>
      <c r="X7" s="17">
        <v>2.6700485103249471E-2</v>
      </c>
      <c r="Y7" s="12">
        <v>1.2068252130681816</v>
      </c>
      <c r="Z7" s="14">
        <v>1.3338594460227271</v>
      </c>
      <c r="AA7" s="32"/>
      <c r="AB7" s="10" t="e">
        <f>PG_ConstNmRout</f>
        <v>#REF!</v>
      </c>
      <c r="AC7" s="11" t="e">
        <f ca="1">PG_ValUOMxRout</f>
        <v>#REF!</v>
      </c>
      <c r="AD7" s="12" t="e">
        <f ca="1">PG_ValUOMxRout</f>
        <v>#REF!</v>
      </c>
      <c r="AE7" s="13" t="e">
        <f ca="1">PG_ValUOMxRout</f>
        <v>#REF!</v>
      </c>
      <c r="AF7" s="13" t="e">
        <f ca="1">PG_ValUOMxRout</f>
        <v>#REF!</v>
      </c>
      <c r="AG7" s="13" t="e">
        <f ca="1">PG_ValUOMxRout</f>
        <v>#REF!</v>
      </c>
      <c r="AH7" s="14" t="e">
        <f ca="1">PG_ValUOMxRout</f>
        <v>#REF!</v>
      </c>
      <c r="AI7" s="15">
        <f ca="1">PG_ValRout</f>
        <v>8.900161701083157E-3</v>
      </c>
      <c r="AJ7" s="16">
        <f ca="1">PG_ValRout</f>
        <v>1.7800323402166314E-2</v>
      </c>
      <c r="AK7" s="17">
        <f ca="1">PG_ValRout</f>
        <v>2.6700485103249471E-2</v>
      </c>
      <c r="AL7" s="12" t="e">
        <f ca="1">PG_ValUOMxRout</f>
        <v>#REF!</v>
      </c>
      <c r="AM7" s="14" t="e">
        <f ca="1">PG_ValUOMxRout</f>
        <v>#REF!</v>
      </c>
      <c r="AN7" s="31"/>
      <c r="AO7" s="10" t="e">
        <f>PG_ConstNmRand</f>
        <v>#REF!</v>
      </c>
      <c r="AP7" s="11" t="e">
        <f ca="1">PG_ValUOMxRand</f>
        <v>#REF!</v>
      </c>
      <c r="AQ7" s="12" t="e">
        <f ca="1">PG_ValUOMxRand</f>
        <v>#REF!</v>
      </c>
      <c r="AR7" s="13" t="e">
        <f ca="1">PG_ValUOMxRand</f>
        <v>#REF!</v>
      </c>
      <c r="AS7" s="13" t="e">
        <f ca="1">PG_ValUOMxRand</f>
        <v>#REF!</v>
      </c>
      <c r="AT7" s="13" t="e">
        <f ca="1">PG_ValUOMxRand</f>
        <v>#REF!</v>
      </c>
      <c r="AU7" s="14" t="e">
        <f ca="1">PG_ValUOMxRand</f>
        <v>#REF!</v>
      </c>
      <c r="AV7" s="15">
        <f ca="1">PG_ValRand</f>
        <v>8.900161701083157E-3</v>
      </c>
      <c r="AW7" s="16">
        <f ca="1">PG_ValRand</f>
        <v>1.7800323402166314E-2</v>
      </c>
      <c r="AX7" s="17">
        <f ca="1">PG_ValRand</f>
        <v>2.6700485103249471E-2</v>
      </c>
      <c r="AY7" s="12" t="e">
        <f ca="1">PG_ValUOMxRand</f>
        <v>#REF!</v>
      </c>
      <c r="AZ7" s="14" t="e">
        <f ca="1">PG_ValUOMxRand</f>
        <v>#REF!</v>
      </c>
    </row>
    <row r="8" spans="1:52" ht="15" customHeight="1" thickBot="1">
      <c r="A8" s="49" t="s">
        <v>86</v>
      </c>
      <c r="B8" s="33" t="s">
        <v>82</v>
      </c>
      <c r="C8" s="34">
        <v>2.3657374581818189</v>
      </c>
      <c r="D8" s="35">
        <v>6.4700213941111778E-2</v>
      </c>
      <c r="E8" s="36">
        <v>2.2363370302995955</v>
      </c>
      <c r="F8" s="36">
        <v>2.4951378860640423</v>
      </c>
      <c r="G8" s="36">
        <v>2.1716368163584834</v>
      </c>
      <c r="H8" s="37">
        <v>2.5598381000051544</v>
      </c>
      <c r="I8" s="38">
        <v>2.7348856364998741E-2</v>
      </c>
      <c r="J8" s="39">
        <v>5.4697712729997482E-2</v>
      </c>
      <c r="K8" s="40">
        <v>8.2046569094996219E-2</v>
      </c>
      <c r="L8" s="35">
        <v>2.2474505852727278</v>
      </c>
      <c r="M8" s="37">
        <v>2.48402433109091</v>
      </c>
      <c r="N8" s="31"/>
      <c r="O8" s="33" t="s">
        <v>82</v>
      </c>
      <c r="P8" s="34">
        <v>2.3657374581818189</v>
      </c>
      <c r="Q8" s="35">
        <v>6.4700213941111778E-2</v>
      </c>
      <c r="R8" s="36">
        <v>2.2363370302995955</v>
      </c>
      <c r="S8" s="36">
        <v>2.4951378860640423</v>
      </c>
      <c r="T8" s="36">
        <v>2.1716368163584834</v>
      </c>
      <c r="U8" s="37">
        <v>2.5598381000051544</v>
      </c>
      <c r="V8" s="38">
        <v>2.7348856364998741E-2</v>
      </c>
      <c r="W8" s="39">
        <v>5.4697712729997482E-2</v>
      </c>
      <c r="X8" s="40">
        <v>8.2046569094996219E-2</v>
      </c>
      <c r="Y8" s="35">
        <v>2.2474505852727278</v>
      </c>
      <c r="Z8" s="37">
        <v>2.48402433109091</v>
      </c>
      <c r="AA8" s="32"/>
      <c r="AB8" s="33" t="e">
        <f>PG_ConstNmRout</f>
        <v>#REF!</v>
      </c>
      <c r="AC8" s="34" t="e">
        <f ca="1">PG_ValUOMxRout</f>
        <v>#REF!</v>
      </c>
      <c r="AD8" s="35" t="e">
        <f ca="1">PG_ValUOMxRout</f>
        <v>#REF!</v>
      </c>
      <c r="AE8" s="36" t="e">
        <f ca="1">PG_ValUOMxRout</f>
        <v>#REF!</v>
      </c>
      <c r="AF8" s="36" t="e">
        <f ca="1">PG_ValUOMxRout</f>
        <v>#REF!</v>
      </c>
      <c r="AG8" s="36" t="e">
        <f ca="1">PG_ValUOMxRout</f>
        <v>#REF!</v>
      </c>
      <c r="AH8" s="37" t="e">
        <f ca="1">PG_ValUOMxRout</f>
        <v>#REF!</v>
      </c>
      <c r="AI8" s="38">
        <f ca="1">PG_ValRout</f>
        <v>2.7348856364998741E-2</v>
      </c>
      <c r="AJ8" s="39">
        <f ca="1">PG_ValRout</f>
        <v>5.4697712729997482E-2</v>
      </c>
      <c r="AK8" s="40">
        <f ca="1">PG_ValRout</f>
        <v>8.2046569094996219E-2</v>
      </c>
      <c r="AL8" s="35" t="e">
        <f ca="1">PG_ValUOMxRout</f>
        <v>#REF!</v>
      </c>
      <c r="AM8" s="37" t="e">
        <f ca="1">PG_ValUOMxRout</f>
        <v>#REF!</v>
      </c>
      <c r="AN8" s="31"/>
      <c r="AO8" s="33" t="e">
        <f>PG_ConstNmRand</f>
        <v>#REF!</v>
      </c>
      <c r="AP8" s="34" t="e">
        <f ca="1">PG_ValUOMxRand</f>
        <v>#REF!</v>
      </c>
      <c r="AQ8" s="35" t="e">
        <f ca="1">PG_ValUOMxRand</f>
        <v>#REF!</v>
      </c>
      <c r="AR8" s="36" t="e">
        <f ca="1">PG_ValUOMxRand</f>
        <v>#REF!</v>
      </c>
      <c r="AS8" s="36" t="e">
        <f ca="1">PG_ValUOMxRand</f>
        <v>#REF!</v>
      </c>
      <c r="AT8" s="36" t="e">
        <f ca="1">PG_ValUOMxRand</f>
        <v>#REF!</v>
      </c>
      <c r="AU8" s="37" t="e">
        <f ca="1">PG_ValUOMxRand</f>
        <v>#REF!</v>
      </c>
      <c r="AV8" s="38">
        <f ca="1">PG_ValRand</f>
        <v>2.7348856364998741E-2</v>
      </c>
      <c r="AW8" s="39">
        <f ca="1">PG_ValRand</f>
        <v>5.4697712729997482E-2</v>
      </c>
      <c r="AX8" s="40">
        <f ca="1">PG_ValRand</f>
        <v>8.2046569094996219E-2</v>
      </c>
      <c r="AY8" s="35" t="e">
        <f ca="1">PG_ValUOMxRand</f>
        <v>#REF!</v>
      </c>
      <c r="AZ8" s="37" t="e">
        <f ca="1">PG_ValUOMxRand</f>
        <v>#REF!</v>
      </c>
    </row>
    <row r="9" spans="1:52" ht="15" customHeight="1" thickTop="1">
      <c r="A9" s="65"/>
      <c r="B9" s="18"/>
      <c r="C9" s="11"/>
      <c r="D9" s="12"/>
      <c r="E9" s="13"/>
      <c r="F9" s="13"/>
      <c r="G9" s="13"/>
      <c r="H9" s="14"/>
      <c r="I9" s="15"/>
      <c r="J9" s="16"/>
      <c r="K9" s="17"/>
      <c r="L9" s="12"/>
      <c r="M9" s="14"/>
      <c r="N9" s="31"/>
      <c r="O9" s="18"/>
      <c r="P9" s="11"/>
      <c r="Q9" s="12"/>
      <c r="R9" s="13"/>
      <c r="S9" s="13"/>
      <c r="T9" s="13"/>
      <c r="U9" s="14"/>
      <c r="V9" s="15"/>
      <c r="W9" s="16"/>
      <c r="X9" s="17"/>
      <c r="Y9" s="12"/>
      <c r="Z9" s="14"/>
      <c r="AA9" s="32"/>
      <c r="AB9" s="18" t="str">
        <f>PG_ConstNmRout</f>
        <v/>
      </c>
      <c r="AC9" s="11" t="str">
        <f>PG_ValUOMxRout</f>
        <v/>
      </c>
      <c r="AD9" s="12" t="str">
        <f>PG_ValUOMxRout</f>
        <v/>
      </c>
      <c r="AE9" s="13" t="str">
        <f>PG_ValUOMxRout</f>
        <v/>
      </c>
      <c r="AF9" s="13" t="str">
        <f>PG_ValUOMxRout</f>
        <v/>
      </c>
      <c r="AG9" s="13" t="str">
        <f>PG_ValUOMxRout</f>
        <v/>
      </c>
      <c r="AH9" s="14" t="str">
        <f>PG_ValUOMxRout</f>
        <v/>
      </c>
      <c r="AI9" s="15" t="str">
        <f>PG_ValRout</f>
        <v/>
      </c>
      <c r="AJ9" s="16" t="str">
        <f>PG_ValRout</f>
        <v/>
      </c>
      <c r="AK9" s="17" t="str">
        <f>PG_ValRout</f>
        <v/>
      </c>
      <c r="AL9" s="12" t="str">
        <f>PG_ValUOMxRout</f>
        <v/>
      </c>
      <c r="AM9" s="14" t="str">
        <f>PG_ValUOMxRout</f>
        <v/>
      </c>
      <c r="AN9" s="31"/>
      <c r="AO9" s="18" t="str">
        <f>PG_ConstNmRand</f>
        <v/>
      </c>
      <c r="AP9" s="11" t="str">
        <f>PG_ValUOMxRand</f>
        <v/>
      </c>
      <c r="AQ9" s="12" t="str">
        <f>PG_ValUOMxRand</f>
        <v/>
      </c>
      <c r="AR9" s="13" t="str">
        <f>PG_ValUOMxRand</f>
        <v/>
      </c>
      <c r="AS9" s="13" t="str">
        <f>PG_ValUOMxRand</f>
        <v/>
      </c>
      <c r="AT9" s="13" t="str">
        <f>PG_ValUOMxRand</f>
        <v/>
      </c>
      <c r="AU9" s="14" t="str">
        <f>PG_ValUOMxRand</f>
        <v/>
      </c>
      <c r="AV9" s="15" t="str">
        <f>PG_ValRand</f>
        <v/>
      </c>
      <c r="AW9" s="16" t="str">
        <f>PG_ValRand</f>
        <v/>
      </c>
      <c r="AX9" s="17" t="str">
        <f>PG_ValRand</f>
        <v/>
      </c>
      <c r="AY9" s="12" t="str">
        <f>PG_ValUOMxRand</f>
        <v/>
      </c>
      <c r="AZ9" s="14" t="str">
        <f>PG_ValUOMxRand</f>
        <v/>
      </c>
    </row>
    <row r="10" spans="1:52" ht="15" customHeight="1">
      <c r="A10" s="66"/>
      <c r="B10" s="18"/>
      <c r="C10" s="11"/>
      <c r="D10" s="12"/>
      <c r="E10" s="13"/>
      <c r="F10" s="13"/>
      <c r="G10" s="13"/>
      <c r="H10" s="14"/>
      <c r="I10" s="15"/>
      <c r="J10" s="16"/>
      <c r="K10" s="17"/>
      <c r="L10" s="12"/>
      <c r="M10" s="14"/>
      <c r="N10" s="31"/>
      <c r="O10" s="18"/>
      <c r="P10" s="11"/>
      <c r="Q10" s="12"/>
      <c r="R10" s="13"/>
      <c r="S10" s="13"/>
      <c r="T10" s="13"/>
      <c r="U10" s="14"/>
      <c r="V10" s="15"/>
      <c r="W10" s="16"/>
      <c r="X10" s="17"/>
      <c r="Y10" s="12"/>
      <c r="Z10" s="14"/>
      <c r="AA10" s="32"/>
      <c r="AB10" s="18" t="str">
        <f>PG_ConstNmRout</f>
        <v/>
      </c>
      <c r="AC10" s="11" t="str">
        <f>PG_ValUOMxRout</f>
        <v/>
      </c>
      <c r="AD10" s="12" t="str">
        <f>PG_ValUOMxRout</f>
        <v/>
      </c>
      <c r="AE10" s="13" t="str">
        <f>PG_ValUOMxRout</f>
        <v/>
      </c>
      <c r="AF10" s="13" t="str">
        <f>PG_ValUOMxRout</f>
        <v/>
      </c>
      <c r="AG10" s="13" t="str">
        <f>PG_ValUOMxRout</f>
        <v/>
      </c>
      <c r="AH10" s="14" t="str">
        <f>PG_ValUOMxRout</f>
        <v/>
      </c>
      <c r="AI10" s="15" t="str">
        <f>PG_ValRout</f>
        <v/>
      </c>
      <c r="AJ10" s="16" t="str">
        <f>PG_ValRout</f>
        <v/>
      </c>
      <c r="AK10" s="17" t="str">
        <f>PG_ValRout</f>
        <v/>
      </c>
      <c r="AL10" s="12" t="str">
        <f>PG_ValUOMxRout</f>
        <v/>
      </c>
      <c r="AM10" s="14" t="str">
        <f>PG_ValUOMxRout</f>
        <v/>
      </c>
      <c r="AN10" s="31"/>
      <c r="AO10" s="18" t="str">
        <f>PG_ConstNmRand</f>
        <v/>
      </c>
      <c r="AP10" s="11" t="str">
        <f>PG_ValUOMxRand</f>
        <v/>
      </c>
      <c r="AQ10" s="12" t="str">
        <f>PG_ValUOMxRand</f>
        <v/>
      </c>
      <c r="AR10" s="13" t="str">
        <f>PG_ValUOMxRand</f>
        <v/>
      </c>
      <c r="AS10" s="13" t="str">
        <f>PG_ValUOMxRand</f>
        <v/>
      </c>
      <c r="AT10" s="13" t="str">
        <f>PG_ValUOMxRand</f>
        <v/>
      </c>
      <c r="AU10" s="14" t="str">
        <f>PG_ValUOMxRand</f>
        <v/>
      </c>
      <c r="AV10" s="15" t="str">
        <f>PG_ValRand</f>
        <v/>
      </c>
      <c r="AW10" s="16" t="str">
        <f>PG_ValRand</f>
        <v/>
      </c>
      <c r="AX10" s="17" t="str">
        <f>PG_ValRand</f>
        <v/>
      </c>
      <c r="AY10" s="12" t="str">
        <f>PG_ValUOMxRand</f>
        <v/>
      </c>
      <c r="AZ10" s="14" t="str">
        <f>PG_ValUOMxRand</f>
        <v/>
      </c>
    </row>
    <row r="11" spans="1:52" ht="15" customHeight="1">
      <c r="A11" s="68"/>
      <c r="B11" s="18"/>
      <c r="C11" s="11"/>
      <c r="D11" s="12"/>
      <c r="E11" s="13"/>
      <c r="F11" s="13"/>
      <c r="G11" s="13"/>
      <c r="H11" s="14"/>
      <c r="I11" s="15"/>
      <c r="J11" s="16"/>
      <c r="K11" s="17"/>
      <c r="L11" s="12"/>
      <c r="M11" s="14"/>
      <c r="N11" s="31"/>
      <c r="O11" s="18"/>
      <c r="P11" s="11"/>
      <c r="Q11" s="12"/>
      <c r="R11" s="13"/>
      <c r="S11" s="13"/>
      <c r="T11" s="13"/>
      <c r="U11" s="14"/>
      <c r="V11" s="15"/>
      <c r="W11" s="16"/>
      <c r="X11" s="17"/>
      <c r="Y11" s="12"/>
      <c r="Z11" s="14"/>
      <c r="AA11" s="32"/>
      <c r="AB11" s="18" t="str">
        <f>PG_ConstNmRout</f>
        <v/>
      </c>
      <c r="AC11" s="11" t="str">
        <f>PG_ValUOMxRout</f>
        <v/>
      </c>
      <c r="AD11" s="12" t="str">
        <f>PG_ValUOMxRout</f>
        <v/>
      </c>
      <c r="AE11" s="13" t="str">
        <f>PG_ValUOMxRout</f>
        <v/>
      </c>
      <c r="AF11" s="13" t="str">
        <f>PG_ValUOMxRout</f>
        <v/>
      </c>
      <c r="AG11" s="13" t="str">
        <f>PG_ValUOMxRout</f>
        <v/>
      </c>
      <c r="AH11" s="14" t="str">
        <f>PG_ValUOMxRout</f>
        <v/>
      </c>
      <c r="AI11" s="15" t="str">
        <f>PG_ValRout</f>
        <v/>
      </c>
      <c r="AJ11" s="16" t="str">
        <f>PG_ValRout</f>
        <v/>
      </c>
      <c r="AK11" s="17" t="str">
        <f>PG_ValRout</f>
        <v/>
      </c>
      <c r="AL11" s="12" t="str">
        <f>PG_ValUOMxRout</f>
        <v/>
      </c>
      <c r="AM11" s="14" t="str">
        <f>PG_ValUOMxRout</f>
        <v/>
      </c>
      <c r="AN11" s="31"/>
      <c r="AO11" s="18" t="str">
        <f>PG_ConstNmRand</f>
        <v/>
      </c>
      <c r="AP11" s="11" t="str">
        <f>PG_ValUOMxRand</f>
        <v/>
      </c>
      <c r="AQ11" s="12" t="str">
        <f>PG_ValUOMxRand</f>
        <v/>
      </c>
      <c r="AR11" s="13" t="str">
        <f>PG_ValUOMxRand</f>
        <v/>
      </c>
      <c r="AS11" s="13" t="str">
        <f>PG_ValUOMxRand</f>
        <v/>
      </c>
      <c r="AT11" s="13" t="str">
        <f>PG_ValUOMxRand</f>
        <v/>
      </c>
      <c r="AU11" s="14" t="str">
        <f>PG_ValUOMxRand</f>
        <v/>
      </c>
      <c r="AV11" s="15" t="str">
        <f>PG_ValRand</f>
        <v/>
      </c>
      <c r="AW11" s="16" t="str">
        <f>PG_ValRand</f>
        <v/>
      </c>
      <c r="AX11" s="17" t="str">
        <f>PG_ValRand</f>
        <v/>
      </c>
      <c r="AY11" s="12" t="str">
        <f>PG_ValUOMxRand</f>
        <v/>
      </c>
      <c r="AZ11" s="14" t="str">
        <f>PG_ValUOMxRand</f>
        <v/>
      </c>
    </row>
    <row r="12" spans="1:52" ht="15" customHeight="1">
      <c r="A12" s="66"/>
      <c r="B12" s="18"/>
      <c r="C12" s="11"/>
      <c r="D12" s="12"/>
      <c r="E12" s="13"/>
      <c r="F12" s="13"/>
      <c r="G12" s="13"/>
      <c r="H12" s="14"/>
      <c r="I12" s="15"/>
      <c r="J12" s="16"/>
      <c r="K12" s="17"/>
      <c r="L12" s="12"/>
      <c r="M12" s="14"/>
      <c r="N12" s="31"/>
      <c r="O12" s="18"/>
      <c r="P12" s="11"/>
      <c r="Q12" s="12"/>
      <c r="R12" s="13"/>
      <c r="S12" s="13"/>
      <c r="T12" s="13"/>
      <c r="U12" s="14"/>
      <c r="V12" s="15"/>
      <c r="W12" s="16"/>
      <c r="X12" s="17"/>
      <c r="Y12" s="12"/>
      <c r="Z12" s="14"/>
      <c r="AA12" s="32"/>
      <c r="AB12" s="18" t="str">
        <f>PG_ConstNmRout</f>
        <v/>
      </c>
      <c r="AC12" s="11" t="str">
        <f>PG_ValUOMxRout</f>
        <v/>
      </c>
      <c r="AD12" s="12" t="str">
        <f>PG_ValUOMxRout</f>
        <v/>
      </c>
      <c r="AE12" s="13" t="str">
        <f>PG_ValUOMxRout</f>
        <v/>
      </c>
      <c r="AF12" s="13" t="str">
        <f>PG_ValUOMxRout</f>
        <v/>
      </c>
      <c r="AG12" s="13" t="str">
        <f>PG_ValUOMxRout</f>
        <v/>
      </c>
      <c r="AH12" s="14" t="str">
        <f>PG_ValUOMxRout</f>
        <v/>
      </c>
      <c r="AI12" s="15" t="str">
        <f>PG_ValRout</f>
        <v/>
      </c>
      <c r="AJ12" s="16" t="str">
        <f>PG_ValRout</f>
        <v/>
      </c>
      <c r="AK12" s="17" t="str">
        <f>PG_ValRout</f>
        <v/>
      </c>
      <c r="AL12" s="12" t="str">
        <f>PG_ValUOMxRout</f>
        <v/>
      </c>
      <c r="AM12" s="14" t="str">
        <f>PG_ValUOMxRout</f>
        <v/>
      </c>
      <c r="AN12" s="31"/>
      <c r="AO12" s="18" t="str">
        <f>PG_ConstNmRand</f>
        <v/>
      </c>
      <c r="AP12" s="11" t="str">
        <f>PG_ValUOMxRand</f>
        <v/>
      </c>
      <c r="AQ12" s="12" t="str">
        <f>PG_ValUOMxRand</f>
        <v/>
      </c>
      <c r="AR12" s="13" t="str">
        <f>PG_ValUOMxRand</f>
        <v/>
      </c>
      <c r="AS12" s="13" t="str">
        <f>PG_ValUOMxRand</f>
        <v/>
      </c>
      <c r="AT12" s="13" t="str">
        <f>PG_ValUOMxRand</f>
        <v/>
      </c>
      <c r="AU12" s="14" t="str">
        <f>PG_ValUOMxRand</f>
        <v/>
      </c>
      <c r="AV12" s="15" t="str">
        <f>PG_ValRand</f>
        <v/>
      </c>
      <c r="AW12" s="16" t="str">
        <f>PG_ValRand</f>
        <v/>
      </c>
      <c r="AX12" s="17" t="str">
        <f>PG_ValRand</f>
        <v/>
      </c>
      <c r="AY12" s="12" t="str">
        <f>PG_ValUOMxRand</f>
        <v/>
      </c>
      <c r="AZ12" s="14" t="str">
        <f>PG_ValUOMxRand</f>
        <v/>
      </c>
    </row>
    <row r="13" spans="1:52" ht="15" customHeight="1">
      <c r="A13" s="66"/>
      <c r="B13" s="18"/>
      <c r="C13" s="11"/>
      <c r="D13" s="12"/>
      <c r="E13" s="13"/>
      <c r="F13" s="13"/>
      <c r="G13" s="13"/>
      <c r="H13" s="14"/>
      <c r="I13" s="15"/>
      <c r="J13" s="16"/>
      <c r="K13" s="17"/>
      <c r="L13" s="12"/>
      <c r="M13" s="14"/>
      <c r="N13" s="31"/>
      <c r="O13" s="18"/>
      <c r="P13" s="11"/>
      <c r="Q13" s="12"/>
      <c r="R13" s="13"/>
      <c r="S13" s="13"/>
      <c r="T13" s="13"/>
      <c r="U13" s="14"/>
      <c r="V13" s="15"/>
      <c r="W13" s="16"/>
      <c r="X13" s="17"/>
      <c r="Y13" s="12"/>
      <c r="Z13" s="14"/>
      <c r="AA13" s="32"/>
      <c r="AB13" s="18" t="str">
        <f>PG_ConstNmRout</f>
        <v/>
      </c>
      <c r="AC13" s="11" t="str">
        <f>PG_ValUOMxRout</f>
        <v/>
      </c>
      <c r="AD13" s="12" t="str">
        <f>PG_ValUOMxRout</f>
        <v/>
      </c>
      <c r="AE13" s="13" t="str">
        <f>PG_ValUOMxRout</f>
        <v/>
      </c>
      <c r="AF13" s="13" t="str">
        <f>PG_ValUOMxRout</f>
        <v/>
      </c>
      <c r="AG13" s="13" t="str">
        <f>PG_ValUOMxRout</f>
        <v/>
      </c>
      <c r="AH13" s="14" t="str">
        <f>PG_ValUOMxRout</f>
        <v/>
      </c>
      <c r="AI13" s="15" t="str">
        <f>PG_ValRout</f>
        <v/>
      </c>
      <c r="AJ13" s="16" t="str">
        <f>PG_ValRout</f>
        <v/>
      </c>
      <c r="AK13" s="17" t="str">
        <f>PG_ValRout</f>
        <v/>
      </c>
      <c r="AL13" s="12" t="str">
        <f>PG_ValUOMxRout</f>
        <v/>
      </c>
      <c r="AM13" s="14" t="str">
        <f>PG_ValUOMxRout</f>
        <v/>
      </c>
      <c r="AN13" s="31"/>
      <c r="AO13" s="18" t="str">
        <f>PG_ConstNmRand</f>
        <v/>
      </c>
      <c r="AP13" s="11" t="str">
        <f>PG_ValUOMxRand</f>
        <v/>
      </c>
      <c r="AQ13" s="12" t="str">
        <f>PG_ValUOMxRand</f>
        <v/>
      </c>
      <c r="AR13" s="13" t="str">
        <f>PG_ValUOMxRand</f>
        <v/>
      </c>
      <c r="AS13" s="13" t="str">
        <f>PG_ValUOMxRand</f>
        <v/>
      </c>
      <c r="AT13" s="13" t="str">
        <f>PG_ValUOMxRand</f>
        <v/>
      </c>
      <c r="AU13" s="14" t="str">
        <f>PG_ValUOMxRand</f>
        <v/>
      </c>
      <c r="AV13" s="15" t="str">
        <f>PG_ValRand</f>
        <v/>
      </c>
      <c r="AW13" s="16" t="str">
        <f>PG_ValRand</f>
        <v/>
      </c>
      <c r="AX13" s="17" t="str">
        <f>PG_ValRand</f>
        <v/>
      </c>
      <c r="AY13" s="12" t="str">
        <f>PG_ValUOMxRand</f>
        <v/>
      </c>
      <c r="AZ13" s="14" t="str">
        <f>PG_ValUOMxRand</f>
        <v/>
      </c>
    </row>
    <row r="14" spans="1:52" ht="15" customHeight="1">
      <c r="A14" s="66"/>
      <c r="B14" s="67"/>
      <c r="C14" s="11"/>
      <c r="D14" s="12"/>
      <c r="E14" s="13"/>
      <c r="F14" s="13"/>
      <c r="G14" s="13"/>
      <c r="H14" s="14"/>
      <c r="I14" s="15"/>
      <c r="J14" s="16"/>
      <c r="K14" s="17"/>
      <c r="L14" s="12"/>
      <c r="M14" s="14"/>
      <c r="N14" s="31"/>
      <c r="O14" s="18"/>
      <c r="P14" s="11"/>
      <c r="Q14" s="12"/>
      <c r="R14" s="13"/>
      <c r="S14" s="13"/>
      <c r="T14" s="13"/>
      <c r="U14" s="14"/>
      <c r="V14" s="15"/>
      <c r="W14" s="16"/>
      <c r="X14" s="17"/>
      <c r="Y14" s="12"/>
      <c r="Z14" s="14"/>
      <c r="AA14" s="32"/>
      <c r="AB14" s="18" t="str">
        <f>PG_ConstNmRout</f>
        <v/>
      </c>
      <c r="AC14" s="11" t="str">
        <f>PG_ValUOMxRout</f>
        <v/>
      </c>
      <c r="AD14" s="12" t="str">
        <f>PG_ValUOMxRout</f>
        <v/>
      </c>
      <c r="AE14" s="13" t="str">
        <f>PG_ValUOMxRout</f>
        <v/>
      </c>
      <c r="AF14" s="13" t="str">
        <f>PG_ValUOMxRout</f>
        <v/>
      </c>
      <c r="AG14" s="13" t="str">
        <f>PG_ValUOMxRout</f>
        <v/>
      </c>
      <c r="AH14" s="14" t="str">
        <f>PG_ValUOMxRout</f>
        <v/>
      </c>
      <c r="AI14" s="15" t="str">
        <f>PG_ValRout</f>
        <v/>
      </c>
      <c r="AJ14" s="16" t="str">
        <f>PG_ValRout</f>
        <v/>
      </c>
      <c r="AK14" s="17" t="str">
        <f>PG_ValRout</f>
        <v/>
      </c>
      <c r="AL14" s="12" t="str">
        <f>PG_ValUOMxRout</f>
        <v/>
      </c>
      <c r="AM14" s="14" t="str">
        <f>PG_ValUOMxRout</f>
        <v/>
      </c>
      <c r="AN14" s="31"/>
      <c r="AO14" s="18" t="str">
        <f>PG_ConstNmRand</f>
        <v/>
      </c>
      <c r="AP14" s="11" t="str">
        <f>PG_ValUOMxRand</f>
        <v/>
      </c>
      <c r="AQ14" s="12" t="str">
        <f>PG_ValUOMxRand</f>
        <v/>
      </c>
      <c r="AR14" s="13" t="str">
        <f>PG_ValUOMxRand</f>
        <v/>
      </c>
      <c r="AS14" s="13" t="str">
        <f>PG_ValUOMxRand</f>
        <v/>
      </c>
      <c r="AT14" s="13" t="str">
        <f>PG_ValUOMxRand</f>
        <v/>
      </c>
      <c r="AU14" s="14" t="str">
        <f>PG_ValUOMxRand</f>
        <v/>
      </c>
      <c r="AV14" s="15" t="str">
        <f>PG_ValRand</f>
        <v/>
      </c>
      <c r="AW14" s="16" t="str">
        <f>PG_ValRand</f>
        <v/>
      </c>
      <c r="AX14" s="17" t="str">
        <f>PG_ValRand</f>
        <v/>
      </c>
      <c r="AY14" s="12" t="str">
        <f>PG_ValUOMxRand</f>
        <v/>
      </c>
      <c r="AZ14" s="14" t="str">
        <f>PG_ValUOMxRand</f>
        <v/>
      </c>
    </row>
    <row r="15" spans="1:52" ht="15" customHeight="1">
      <c r="A15" s="66"/>
      <c r="B15" s="18"/>
      <c r="C15" s="11"/>
      <c r="D15" s="12"/>
      <c r="E15" s="13"/>
      <c r="F15" s="13"/>
      <c r="G15" s="13"/>
      <c r="H15" s="14"/>
      <c r="I15" s="15"/>
      <c r="J15" s="16"/>
      <c r="K15" s="17"/>
      <c r="L15" s="12"/>
      <c r="M15" s="14"/>
      <c r="N15" s="31"/>
      <c r="O15" s="18"/>
      <c r="P15" s="11"/>
      <c r="Q15" s="12"/>
      <c r="R15" s="13"/>
      <c r="S15" s="13"/>
      <c r="T15" s="13"/>
      <c r="U15" s="14"/>
      <c r="V15" s="15"/>
      <c r="W15" s="16"/>
      <c r="X15" s="17"/>
      <c r="Y15" s="12"/>
      <c r="Z15" s="14"/>
      <c r="AA15" s="32"/>
      <c r="AB15" s="18" t="str">
        <f>PG_ConstNmRout</f>
        <v/>
      </c>
      <c r="AC15" s="11" t="str">
        <f>PG_ValUOMxRout</f>
        <v/>
      </c>
      <c r="AD15" s="12" t="str">
        <f>PG_ValUOMxRout</f>
        <v/>
      </c>
      <c r="AE15" s="13" t="str">
        <f>PG_ValUOMxRout</f>
        <v/>
      </c>
      <c r="AF15" s="13" t="str">
        <f>PG_ValUOMxRout</f>
        <v/>
      </c>
      <c r="AG15" s="13" t="str">
        <f>PG_ValUOMxRout</f>
        <v/>
      </c>
      <c r="AH15" s="14" t="str">
        <f>PG_ValUOMxRout</f>
        <v/>
      </c>
      <c r="AI15" s="15" t="str">
        <f>PG_ValRout</f>
        <v/>
      </c>
      <c r="AJ15" s="16" t="str">
        <f>PG_ValRout</f>
        <v/>
      </c>
      <c r="AK15" s="17" t="str">
        <f>PG_ValRout</f>
        <v/>
      </c>
      <c r="AL15" s="12" t="str">
        <f>PG_ValUOMxRout</f>
        <v/>
      </c>
      <c r="AM15" s="14" t="str">
        <f>PG_ValUOMxRout</f>
        <v/>
      </c>
      <c r="AN15" s="31"/>
      <c r="AO15" s="18" t="str">
        <f>PG_ConstNmRand</f>
        <v/>
      </c>
      <c r="AP15" s="11" t="str">
        <f>PG_ValUOMxRand</f>
        <v/>
      </c>
      <c r="AQ15" s="12" t="str">
        <f>PG_ValUOMxRand</f>
        <v/>
      </c>
      <c r="AR15" s="13" t="str">
        <f>PG_ValUOMxRand</f>
        <v/>
      </c>
      <c r="AS15" s="13" t="str">
        <f>PG_ValUOMxRand</f>
        <v/>
      </c>
      <c r="AT15" s="13" t="str">
        <f>PG_ValUOMxRand</f>
        <v/>
      </c>
      <c r="AU15" s="14" t="str">
        <f>PG_ValUOMxRand</f>
        <v/>
      </c>
      <c r="AV15" s="15" t="str">
        <f>PG_ValRand</f>
        <v/>
      </c>
      <c r="AW15" s="16" t="str">
        <f>PG_ValRand</f>
        <v/>
      </c>
      <c r="AX15" s="17" t="str">
        <f>PG_ValRand</f>
        <v/>
      </c>
      <c r="AY15" s="12" t="str">
        <f>PG_ValUOMxRand</f>
        <v/>
      </c>
      <c r="AZ15" s="14" t="str">
        <f>PG_ValUOMxRand</f>
        <v/>
      </c>
    </row>
    <row r="16" spans="1:52" ht="15" customHeight="1">
      <c r="A16" s="66"/>
      <c r="B16" s="18"/>
      <c r="C16" s="11"/>
      <c r="D16" s="12"/>
      <c r="E16" s="13"/>
      <c r="F16" s="13"/>
      <c r="G16" s="13"/>
      <c r="H16" s="14"/>
      <c r="I16" s="15"/>
      <c r="J16" s="16"/>
      <c r="K16" s="17"/>
      <c r="L16" s="12"/>
      <c r="M16" s="14"/>
      <c r="N16" s="31"/>
      <c r="O16" s="18"/>
      <c r="P16" s="11"/>
      <c r="Q16" s="12"/>
      <c r="R16" s="13"/>
      <c r="S16" s="13"/>
      <c r="T16" s="13"/>
      <c r="U16" s="14"/>
      <c r="V16" s="15"/>
      <c r="W16" s="16"/>
      <c r="X16" s="17"/>
      <c r="Y16" s="12"/>
      <c r="Z16" s="14"/>
      <c r="AA16" s="32"/>
      <c r="AB16" s="18" t="str">
        <f>PG_ConstNmRout</f>
        <v/>
      </c>
      <c r="AC16" s="11" t="str">
        <f>PG_ValUOMxRout</f>
        <v/>
      </c>
      <c r="AD16" s="12" t="str">
        <f>PG_ValUOMxRout</f>
        <v/>
      </c>
      <c r="AE16" s="13" t="str">
        <f>PG_ValUOMxRout</f>
        <v/>
      </c>
      <c r="AF16" s="13" t="str">
        <f>PG_ValUOMxRout</f>
        <v/>
      </c>
      <c r="AG16" s="13" t="str">
        <f>PG_ValUOMxRout</f>
        <v/>
      </c>
      <c r="AH16" s="14" t="str">
        <f>PG_ValUOMxRout</f>
        <v/>
      </c>
      <c r="AI16" s="15" t="str">
        <f>PG_ValRout</f>
        <v/>
      </c>
      <c r="AJ16" s="16" t="str">
        <f>PG_ValRout</f>
        <v/>
      </c>
      <c r="AK16" s="17" t="str">
        <f>PG_ValRout</f>
        <v/>
      </c>
      <c r="AL16" s="12" t="str">
        <f>PG_ValUOMxRout</f>
        <v/>
      </c>
      <c r="AM16" s="14" t="str">
        <f>PG_ValUOMxRout</f>
        <v/>
      </c>
      <c r="AN16" s="31"/>
      <c r="AO16" s="18" t="str">
        <f>PG_ConstNmRand</f>
        <v/>
      </c>
      <c r="AP16" s="11" t="str">
        <f>PG_ValUOMxRand</f>
        <v/>
      </c>
      <c r="AQ16" s="12" t="str">
        <f>PG_ValUOMxRand</f>
        <v/>
      </c>
      <c r="AR16" s="13" t="str">
        <f>PG_ValUOMxRand</f>
        <v/>
      </c>
      <c r="AS16" s="13" t="str">
        <f>PG_ValUOMxRand</f>
        <v/>
      </c>
      <c r="AT16" s="13" t="str">
        <f>PG_ValUOMxRand</f>
        <v/>
      </c>
      <c r="AU16" s="14" t="str">
        <f>PG_ValUOMxRand</f>
        <v/>
      </c>
      <c r="AV16" s="15" t="str">
        <f>PG_ValRand</f>
        <v/>
      </c>
      <c r="AW16" s="16" t="str">
        <f>PG_ValRand</f>
        <v/>
      </c>
      <c r="AX16" s="17" t="str">
        <f>PG_ValRand</f>
        <v/>
      </c>
      <c r="AY16" s="12" t="str">
        <f>PG_ValUOMxRand</f>
        <v/>
      </c>
      <c r="AZ16" s="14" t="str">
        <f>PG_ValUOMxRand</f>
        <v/>
      </c>
    </row>
    <row r="17" spans="1:52" ht="15" customHeight="1">
      <c r="A17" s="66"/>
      <c r="B17" s="18"/>
      <c r="C17" s="11"/>
      <c r="D17" s="12"/>
      <c r="E17" s="13"/>
      <c r="F17" s="13"/>
      <c r="G17" s="13"/>
      <c r="H17" s="14"/>
      <c r="I17" s="15"/>
      <c r="J17" s="16"/>
      <c r="K17" s="17"/>
      <c r="L17" s="12"/>
      <c r="M17" s="14"/>
      <c r="N17" s="31"/>
      <c r="O17" s="18"/>
      <c r="P17" s="11"/>
      <c r="Q17" s="12"/>
      <c r="R17" s="13"/>
      <c r="S17" s="13"/>
      <c r="T17" s="13"/>
      <c r="U17" s="14"/>
      <c r="V17" s="15"/>
      <c r="W17" s="16"/>
      <c r="X17" s="17"/>
      <c r="Y17" s="12"/>
      <c r="Z17" s="14"/>
      <c r="AA17" s="32"/>
      <c r="AB17" s="18" t="str">
        <f>PG_ConstNmRout</f>
        <v/>
      </c>
      <c r="AC17" s="11" t="str">
        <f>PG_ValUOMxRout</f>
        <v/>
      </c>
      <c r="AD17" s="12" t="str">
        <f>PG_ValUOMxRout</f>
        <v/>
      </c>
      <c r="AE17" s="13" t="str">
        <f>PG_ValUOMxRout</f>
        <v/>
      </c>
      <c r="AF17" s="13" t="str">
        <f>PG_ValUOMxRout</f>
        <v/>
      </c>
      <c r="AG17" s="13" t="str">
        <f>PG_ValUOMxRout</f>
        <v/>
      </c>
      <c r="AH17" s="14" t="str">
        <f>PG_ValUOMxRout</f>
        <v/>
      </c>
      <c r="AI17" s="15" t="str">
        <f>PG_ValRout</f>
        <v/>
      </c>
      <c r="AJ17" s="16" t="str">
        <f>PG_ValRout</f>
        <v/>
      </c>
      <c r="AK17" s="17" t="str">
        <f>PG_ValRout</f>
        <v/>
      </c>
      <c r="AL17" s="12" t="str">
        <f>PG_ValUOMxRout</f>
        <v/>
      </c>
      <c r="AM17" s="14" t="str">
        <f>PG_ValUOMxRout</f>
        <v/>
      </c>
      <c r="AN17" s="31"/>
      <c r="AO17" s="18" t="str">
        <f>PG_ConstNmRand</f>
        <v/>
      </c>
      <c r="AP17" s="11" t="str">
        <f>PG_ValUOMxRand</f>
        <v/>
      </c>
      <c r="AQ17" s="12" t="str">
        <f>PG_ValUOMxRand</f>
        <v/>
      </c>
      <c r="AR17" s="13" t="str">
        <f>PG_ValUOMxRand</f>
        <v/>
      </c>
      <c r="AS17" s="13" t="str">
        <f>PG_ValUOMxRand</f>
        <v/>
      </c>
      <c r="AT17" s="13" t="str">
        <f>PG_ValUOMxRand</f>
        <v/>
      </c>
      <c r="AU17" s="14" t="str">
        <f>PG_ValUOMxRand</f>
        <v/>
      </c>
      <c r="AV17" s="15" t="str">
        <f>PG_ValRand</f>
        <v/>
      </c>
      <c r="AW17" s="16" t="str">
        <f>PG_ValRand</f>
        <v/>
      </c>
      <c r="AX17" s="17" t="str">
        <f>PG_ValRand</f>
        <v/>
      </c>
      <c r="AY17" s="12" t="str">
        <f>PG_ValUOMxRand</f>
        <v/>
      </c>
      <c r="AZ17" s="14" t="str">
        <f>PG_ValUOMxRand</f>
        <v/>
      </c>
    </row>
    <row r="18" spans="1:52" ht="15" customHeight="1">
      <c r="A18" s="66"/>
      <c r="B18" s="18"/>
      <c r="C18" s="11"/>
      <c r="D18" s="12"/>
      <c r="E18" s="13"/>
      <c r="F18" s="13"/>
      <c r="G18" s="13"/>
      <c r="H18" s="14"/>
      <c r="I18" s="15"/>
      <c r="J18" s="16"/>
      <c r="K18" s="17"/>
      <c r="L18" s="12"/>
      <c r="M18" s="14"/>
      <c r="N18" s="31"/>
      <c r="O18" s="18"/>
      <c r="P18" s="11"/>
      <c r="Q18" s="12"/>
      <c r="R18" s="13"/>
      <c r="S18" s="13"/>
      <c r="T18" s="13"/>
      <c r="U18" s="14"/>
      <c r="V18" s="15"/>
      <c r="W18" s="16"/>
      <c r="X18" s="17"/>
      <c r="Y18" s="12"/>
      <c r="Z18" s="14"/>
      <c r="AA18" s="32"/>
      <c r="AB18" s="18" t="str">
        <f>PG_ConstNmRout</f>
        <v/>
      </c>
      <c r="AC18" s="11" t="str">
        <f>PG_ValUOMxRout</f>
        <v/>
      </c>
      <c r="AD18" s="12" t="str">
        <f>PG_ValUOMxRout</f>
        <v/>
      </c>
      <c r="AE18" s="13" t="str">
        <f>PG_ValUOMxRout</f>
        <v/>
      </c>
      <c r="AF18" s="13" t="str">
        <f>PG_ValUOMxRout</f>
        <v/>
      </c>
      <c r="AG18" s="13" t="str">
        <f>PG_ValUOMxRout</f>
        <v/>
      </c>
      <c r="AH18" s="14" t="str">
        <f>PG_ValUOMxRout</f>
        <v/>
      </c>
      <c r="AI18" s="15" t="str">
        <f>PG_ValRout</f>
        <v/>
      </c>
      <c r="AJ18" s="16" t="str">
        <f>PG_ValRout</f>
        <v/>
      </c>
      <c r="AK18" s="17" t="str">
        <f>PG_ValRout</f>
        <v/>
      </c>
      <c r="AL18" s="12" t="str">
        <f>PG_ValUOMxRout</f>
        <v/>
      </c>
      <c r="AM18" s="14" t="str">
        <f>PG_ValUOMxRout</f>
        <v/>
      </c>
      <c r="AN18" s="31"/>
      <c r="AO18" s="18" t="str">
        <f>PG_ConstNmRand</f>
        <v/>
      </c>
      <c r="AP18" s="11" t="str">
        <f>PG_ValUOMxRand</f>
        <v/>
      </c>
      <c r="AQ18" s="12" t="str">
        <f>PG_ValUOMxRand</f>
        <v/>
      </c>
      <c r="AR18" s="13" t="str">
        <f>PG_ValUOMxRand</f>
        <v/>
      </c>
      <c r="AS18" s="13" t="str">
        <f>PG_ValUOMxRand</f>
        <v/>
      </c>
      <c r="AT18" s="13" t="str">
        <f>PG_ValUOMxRand</f>
        <v/>
      </c>
      <c r="AU18" s="14" t="str">
        <f>PG_ValUOMxRand</f>
        <v/>
      </c>
      <c r="AV18" s="15" t="str">
        <f>PG_ValRand</f>
        <v/>
      </c>
      <c r="AW18" s="16" t="str">
        <f>PG_ValRand</f>
        <v/>
      </c>
      <c r="AX18" s="17" t="str">
        <f>PG_ValRand</f>
        <v/>
      </c>
      <c r="AY18" s="12" t="str">
        <f>PG_ValUOMxRand</f>
        <v/>
      </c>
      <c r="AZ18" s="14" t="str">
        <f>PG_ValUOMxRand</f>
        <v/>
      </c>
    </row>
    <row r="19" spans="1:52" ht="15" customHeight="1">
      <c r="A19" s="66"/>
      <c r="B19" s="18"/>
      <c r="C19" s="11"/>
      <c r="D19" s="12"/>
      <c r="E19" s="13"/>
      <c r="F19" s="13"/>
      <c r="G19" s="13"/>
      <c r="H19" s="14"/>
      <c r="I19" s="15"/>
      <c r="J19" s="16"/>
      <c r="K19" s="17"/>
      <c r="L19" s="12"/>
      <c r="M19" s="14"/>
      <c r="N19" s="31"/>
      <c r="O19" s="18"/>
      <c r="P19" s="11"/>
      <c r="Q19" s="12"/>
      <c r="R19" s="13"/>
      <c r="S19" s="13"/>
      <c r="T19" s="13"/>
      <c r="U19" s="14"/>
      <c r="V19" s="15"/>
      <c r="W19" s="16"/>
      <c r="X19" s="17"/>
      <c r="Y19" s="12"/>
      <c r="Z19" s="14"/>
      <c r="AA19" s="32"/>
      <c r="AB19" s="18" t="str">
        <f>PG_ConstNmRout</f>
        <v/>
      </c>
      <c r="AC19" s="11" t="str">
        <f>PG_ValUOMxRout</f>
        <v/>
      </c>
      <c r="AD19" s="12" t="str">
        <f>PG_ValUOMxRout</f>
        <v/>
      </c>
      <c r="AE19" s="13" t="str">
        <f>PG_ValUOMxRout</f>
        <v/>
      </c>
      <c r="AF19" s="13" t="str">
        <f>PG_ValUOMxRout</f>
        <v/>
      </c>
      <c r="AG19" s="13" t="str">
        <f>PG_ValUOMxRout</f>
        <v/>
      </c>
      <c r="AH19" s="14" t="str">
        <f>PG_ValUOMxRout</f>
        <v/>
      </c>
      <c r="AI19" s="15" t="str">
        <f>PG_ValRout</f>
        <v/>
      </c>
      <c r="AJ19" s="16" t="str">
        <f>PG_ValRout</f>
        <v/>
      </c>
      <c r="AK19" s="17" t="str">
        <f>PG_ValRout</f>
        <v/>
      </c>
      <c r="AL19" s="12" t="str">
        <f>PG_ValUOMxRout</f>
        <v/>
      </c>
      <c r="AM19" s="14" t="str">
        <f>PG_ValUOMxRout</f>
        <v/>
      </c>
      <c r="AN19" s="31"/>
      <c r="AO19" s="18" t="str">
        <f>PG_ConstNmRand</f>
        <v/>
      </c>
      <c r="AP19" s="11" t="str">
        <f>PG_ValUOMxRand</f>
        <v/>
      </c>
      <c r="AQ19" s="12" t="str">
        <f>PG_ValUOMxRand</f>
        <v/>
      </c>
      <c r="AR19" s="13" t="str">
        <f>PG_ValUOMxRand</f>
        <v/>
      </c>
      <c r="AS19" s="13" t="str">
        <f>PG_ValUOMxRand</f>
        <v/>
      </c>
      <c r="AT19" s="13" t="str">
        <f>PG_ValUOMxRand</f>
        <v/>
      </c>
      <c r="AU19" s="14" t="str">
        <f>PG_ValUOMxRand</f>
        <v/>
      </c>
      <c r="AV19" s="15" t="str">
        <f>PG_ValRand</f>
        <v/>
      </c>
      <c r="AW19" s="16" t="str">
        <f>PG_ValRand</f>
        <v/>
      </c>
      <c r="AX19" s="17" t="str">
        <f>PG_ValRand</f>
        <v/>
      </c>
      <c r="AY19" s="12" t="str">
        <f>PG_ValUOMxRand</f>
        <v/>
      </c>
      <c r="AZ19" s="14" t="str">
        <f>PG_ValUOMxRand</f>
        <v/>
      </c>
    </row>
    <row r="20" spans="1:52" ht="15" customHeight="1">
      <c r="A20" s="66"/>
      <c r="B20" s="18"/>
      <c r="C20" s="11"/>
      <c r="D20" s="12"/>
      <c r="E20" s="13"/>
      <c r="F20" s="13"/>
      <c r="G20" s="13"/>
      <c r="H20" s="14"/>
      <c r="I20" s="15"/>
      <c r="J20" s="16"/>
      <c r="K20" s="17"/>
      <c r="L20" s="12"/>
      <c r="M20" s="14"/>
      <c r="N20" s="31"/>
      <c r="O20" s="18"/>
      <c r="P20" s="11"/>
      <c r="Q20" s="12"/>
      <c r="R20" s="13"/>
      <c r="S20" s="13"/>
      <c r="T20" s="13"/>
      <c r="U20" s="14"/>
      <c r="V20" s="15"/>
      <c r="W20" s="16"/>
      <c r="X20" s="17"/>
      <c r="Y20" s="12"/>
      <c r="Z20" s="14"/>
      <c r="AA20" s="32"/>
      <c r="AB20" s="18" t="str">
        <f>PG_ConstNmRout</f>
        <v/>
      </c>
      <c r="AC20" s="11" t="str">
        <f>PG_ValUOMxRout</f>
        <v/>
      </c>
      <c r="AD20" s="12" t="str">
        <f>PG_ValUOMxRout</f>
        <v/>
      </c>
      <c r="AE20" s="13" t="str">
        <f>PG_ValUOMxRout</f>
        <v/>
      </c>
      <c r="AF20" s="13" t="str">
        <f>PG_ValUOMxRout</f>
        <v/>
      </c>
      <c r="AG20" s="13" t="str">
        <f>PG_ValUOMxRout</f>
        <v/>
      </c>
      <c r="AH20" s="14" t="str">
        <f>PG_ValUOMxRout</f>
        <v/>
      </c>
      <c r="AI20" s="15" t="str">
        <f>PG_ValRout</f>
        <v/>
      </c>
      <c r="AJ20" s="16" t="str">
        <f>PG_ValRout</f>
        <v/>
      </c>
      <c r="AK20" s="17" t="str">
        <f>PG_ValRout</f>
        <v/>
      </c>
      <c r="AL20" s="12" t="str">
        <f>PG_ValUOMxRout</f>
        <v/>
      </c>
      <c r="AM20" s="14" t="str">
        <f>PG_ValUOMxRout</f>
        <v/>
      </c>
      <c r="AN20" s="31"/>
      <c r="AO20" s="18" t="str">
        <f>PG_ConstNmRand</f>
        <v/>
      </c>
      <c r="AP20" s="11" t="str">
        <f>PG_ValUOMxRand</f>
        <v/>
      </c>
      <c r="AQ20" s="12" t="str">
        <f>PG_ValUOMxRand</f>
        <v/>
      </c>
      <c r="AR20" s="13" t="str">
        <f>PG_ValUOMxRand</f>
        <v/>
      </c>
      <c r="AS20" s="13" t="str">
        <f>PG_ValUOMxRand</f>
        <v/>
      </c>
      <c r="AT20" s="13" t="str">
        <f>PG_ValUOMxRand</f>
        <v/>
      </c>
      <c r="AU20" s="14" t="str">
        <f>PG_ValUOMxRand</f>
        <v/>
      </c>
      <c r="AV20" s="15" t="str">
        <f>PG_ValRand</f>
        <v/>
      </c>
      <c r="AW20" s="16" t="str">
        <f>PG_ValRand</f>
        <v/>
      </c>
      <c r="AX20" s="17" t="str">
        <f>PG_ValRand</f>
        <v/>
      </c>
      <c r="AY20" s="12" t="str">
        <f>PG_ValUOMxRand</f>
        <v/>
      </c>
      <c r="AZ20" s="14" t="str">
        <f>PG_ValUOMxRand</f>
        <v/>
      </c>
    </row>
    <row r="21" spans="1:52" ht="15" customHeight="1">
      <c r="A21" s="66"/>
      <c r="B21" s="18"/>
      <c r="C21" s="11"/>
      <c r="D21" s="12"/>
      <c r="E21" s="13"/>
      <c r="F21" s="13"/>
      <c r="G21" s="13"/>
      <c r="H21" s="14"/>
      <c r="I21" s="15"/>
      <c r="J21" s="16"/>
      <c r="K21" s="17"/>
      <c r="L21" s="12"/>
      <c r="M21" s="14"/>
      <c r="N21" s="31"/>
      <c r="O21" s="18"/>
      <c r="P21" s="11"/>
      <c r="Q21" s="12"/>
      <c r="R21" s="13"/>
      <c r="S21" s="13"/>
      <c r="T21" s="13"/>
      <c r="U21" s="14"/>
      <c r="V21" s="15"/>
      <c r="W21" s="16"/>
      <c r="X21" s="17"/>
      <c r="Y21" s="12"/>
      <c r="Z21" s="14"/>
      <c r="AA21" s="32"/>
      <c r="AB21" s="18" t="str">
        <f>PG_ConstNmRout</f>
        <v/>
      </c>
      <c r="AC21" s="11" t="str">
        <f>PG_ValUOMxRout</f>
        <v/>
      </c>
      <c r="AD21" s="12" t="str">
        <f>PG_ValUOMxRout</f>
        <v/>
      </c>
      <c r="AE21" s="13" t="str">
        <f>PG_ValUOMxRout</f>
        <v/>
      </c>
      <c r="AF21" s="13" t="str">
        <f>PG_ValUOMxRout</f>
        <v/>
      </c>
      <c r="AG21" s="13" t="str">
        <f>PG_ValUOMxRout</f>
        <v/>
      </c>
      <c r="AH21" s="14" t="str">
        <f>PG_ValUOMxRout</f>
        <v/>
      </c>
      <c r="AI21" s="15" t="str">
        <f>PG_ValRout</f>
        <v/>
      </c>
      <c r="AJ21" s="16" t="str">
        <f>PG_ValRout</f>
        <v/>
      </c>
      <c r="AK21" s="17" t="str">
        <f>PG_ValRout</f>
        <v/>
      </c>
      <c r="AL21" s="12" t="str">
        <f>PG_ValUOMxRout</f>
        <v/>
      </c>
      <c r="AM21" s="14" t="str">
        <f>PG_ValUOMxRout</f>
        <v/>
      </c>
      <c r="AN21" s="31"/>
      <c r="AO21" s="18" t="str">
        <f>PG_ConstNmRand</f>
        <v/>
      </c>
      <c r="AP21" s="11" t="str">
        <f>PG_ValUOMxRand</f>
        <v/>
      </c>
      <c r="AQ21" s="12" t="str">
        <f>PG_ValUOMxRand</f>
        <v/>
      </c>
      <c r="AR21" s="13" t="str">
        <f>PG_ValUOMxRand</f>
        <v/>
      </c>
      <c r="AS21" s="13" t="str">
        <f>PG_ValUOMxRand</f>
        <v/>
      </c>
      <c r="AT21" s="13" t="str">
        <f>PG_ValUOMxRand</f>
        <v/>
      </c>
      <c r="AU21" s="14" t="str">
        <f>PG_ValUOMxRand</f>
        <v/>
      </c>
      <c r="AV21" s="15" t="str">
        <f>PG_ValRand</f>
        <v/>
      </c>
      <c r="AW21" s="16" t="str">
        <f>PG_ValRand</f>
        <v/>
      </c>
      <c r="AX21" s="17" t="str">
        <f>PG_ValRand</f>
        <v/>
      </c>
      <c r="AY21" s="12" t="str">
        <f>PG_ValUOMxRand</f>
        <v/>
      </c>
      <c r="AZ21" s="14" t="str">
        <f>PG_ValUOMxRand</f>
        <v/>
      </c>
    </row>
    <row r="22" spans="1:52" ht="15" customHeight="1">
      <c r="A22" s="66"/>
      <c r="B22" s="18"/>
      <c r="C22" s="11"/>
      <c r="D22" s="12"/>
      <c r="E22" s="13"/>
      <c r="F22" s="13"/>
      <c r="G22" s="13"/>
      <c r="H22" s="14"/>
      <c r="I22" s="15"/>
      <c r="J22" s="16"/>
      <c r="K22" s="17"/>
      <c r="L22" s="12"/>
      <c r="M22" s="14"/>
      <c r="N22" s="31"/>
      <c r="O22" s="18"/>
      <c r="P22" s="11"/>
      <c r="Q22" s="12"/>
      <c r="R22" s="13"/>
      <c r="S22" s="13"/>
      <c r="T22" s="13"/>
      <c r="U22" s="14"/>
      <c r="V22" s="15"/>
      <c r="W22" s="16"/>
      <c r="X22" s="17"/>
      <c r="Y22" s="12"/>
      <c r="Z22" s="14"/>
      <c r="AA22" s="32"/>
      <c r="AB22" s="18" t="str">
        <f>PG_ConstNmRout</f>
        <v/>
      </c>
      <c r="AC22" s="11" t="str">
        <f>PG_ValUOMxRout</f>
        <v/>
      </c>
      <c r="AD22" s="12" t="str">
        <f>PG_ValUOMxRout</f>
        <v/>
      </c>
      <c r="AE22" s="13" t="str">
        <f>PG_ValUOMxRout</f>
        <v/>
      </c>
      <c r="AF22" s="13" t="str">
        <f>PG_ValUOMxRout</f>
        <v/>
      </c>
      <c r="AG22" s="13" t="str">
        <f>PG_ValUOMxRout</f>
        <v/>
      </c>
      <c r="AH22" s="14" t="str">
        <f>PG_ValUOMxRout</f>
        <v/>
      </c>
      <c r="AI22" s="15" t="str">
        <f>PG_ValRout</f>
        <v/>
      </c>
      <c r="AJ22" s="16" t="str">
        <f>PG_ValRout</f>
        <v/>
      </c>
      <c r="AK22" s="17" t="str">
        <f>PG_ValRout</f>
        <v/>
      </c>
      <c r="AL22" s="12" t="str">
        <f>PG_ValUOMxRout</f>
        <v/>
      </c>
      <c r="AM22" s="14" t="str">
        <f>PG_ValUOMxRout</f>
        <v/>
      </c>
      <c r="AN22" s="31"/>
      <c r="AO22" s="18" t="str">
        <f>PG_ConstNmRand</f>
        <v/>
      </c>
      <c r="AP22" s="11" t="str">
        <f>PG_ValUOMxRand</f>
        <v/>
      </c>
      <c r="AQ22" s="12" t="str">
        <f>PG_ValUOMxRand</f>
        <v/>
      </c>
      <c r="AR22" s="13" t="str">
        <f>PG_ValUOMxRand</f>
        <v/>
      </c>
      <c r="AS22" s="13" t="str">
        <f>PG_ValUOMxRand</f>
        <v/>
      </c>
      <c r="AT22" s="13" t="str">
        <f>PG_ValUOMxRand</f>
        <v/>
      </c>
      <c r="AU22" s="14" t="str">
        <f>PG_ValUOMxRand</f>
        <v/>
      </c>
      <c r="AV22" s="15" t="str">
        <f>PG_ValRand</f>
        <v/>
      </c>
      <c r="AW22" s="16" t="str">
        <f>PG_ValRand</f>
        <v/>
      </c>
      <c r="AX22" s="17" t="str">
        <f>PG_ValRand</f>
        <v/>
      </c>
      <c r="AY22" s="12" t="str">
        <f>PG_ValUOMxRand</f>
        <v/>
      </c>
      <c r="AZ22" s="14" t="str">
        <f>PG_ValUOMxRand</f>
        <v/>
      </c>
    </row>
    <row r="23" spans="1:52" ht="15" customHeight="1">
      <c r="A23" s="66"/>
      <c r="B23" s="18"/>
      <c r="C23" s="11"/>
      <c r="D23" s="12"/>
      <c r="E23" s="13"/>
      <c r="F23" s="13"/>
      <c r="G23" s="13"/>
      <c r="H23" s="14"/>
      <c r="I23" s="15"/>
      <c r="J23" s="16"/>
      <c r="K23" s="17"/>
      <c r="L23" s="12"/>
      <c r="M23" s="14"/>
      <c r="N23" s="31"/>
      <c r="O23" s="18"/>
      <c r="P23" s="11"/>
      <c r="Q23" s="12"/>
      <c r="R23" s="13"/>
      <c r="S23" s="13"/>
      <c r="T23" s="13"/>
      <c r="U23" s="14"/>
      <c r="V23" s="15"/>
      <c r="W23" s="16"/>
      <c r="X23" s="17"/>
      <c r="Y23" s="12"/>
      <c r="Z23" s="14"/>
      <c r="AA23" s="32"/>
      <c r="AB23" s="18" t="str">
        <f>PG_ConstNmRout</f>
        <v/>
      </c>
      <c r="AC23" s="11" t="str">
        <f>PG_ValUOMxRout</f>
        <v/>
      </c>
      <c r="AD23" s="12" t="str">
        <f>PG_ValUOMxRout</f>
        <v/>
      </c>
      <c r="AE23" s="13" t="str">
        <f>PG_ValUOMxRout</f>
        <v/>
      </c>
      <c r="AF23" s="13" t="str">
        <f>PG_ValUOMxRout</f>
        <v/>
      </c>
      <c r="AG23" s="13" t="str">
        <f>PG_ValUOMxRout</f>
        <v/>
      </c>
      <c r="AH23" s="14" t="str">
        <f>PG_ValUOMxRout</f>
        <v/>
      </c>
      <c r="AI23" s="15" t="str">
        <f>PG_ValRout</f>
        <v/>
      </c>
      <c r="AJ23" s="16" t="str">
        <f>PG_ValRout</f>
        <v/>
      </c>
      <c r="AK23" s="17" t="str">
        <f>PG_ValRout</f>
        <v/>
      </c>
      <c r="AL23" s="12" t="str">
        <f>PG_ValUOMxRout</f>
        <v/>
      </c>
      <c r="AM23" s="14" t="str">
        <f>PG_ValUOMxRout</f>
        <v/>
      </c>
      <c r="AN23" s="31"/>
      <c r="AO23" s="18" t="str">
        <f>PG_ConstNmRand</f>
        <v/>
      </c>
      <c r="AP23" s="11" t="str">
        <f>PG_ValUOMxRand</f>
        <v/>
      </c>
      <c r="AQ23" s="12" t="str">
        <f>PG_ValUOMxRand</f>
        <v/>
      </c>
      <c r="AR23" s="13" t="str">
        <f>PG_ValUOMxRand</f>
        <v/>
      </c>
      <c r="AS23" s="13" t="str">
        <f>PG_ValUOMxRand</f>
        <v/>
      </c>
      <c r="AT23" s="13" t="str">
        <f>PG_ValUOMxRand</f>
        <v/>
      </c>
      <c r="AU23" s="14" t="str">
        <f>PG_ValUOMxRand</f>
        <v/>
      </c>
      <c r="AV23" s="15" t="str">
        <f>PG_ValRand</f>
        <v/>
      </c>
      <c r="AW23" s="16" t="str">
        <f>PG_ValRand</f>
        <v/>
      </c>
      <c r="AX23" s="17" t="str">
        <f>PG_ValRand</f>
        <v/>
      </c>
      <c r="AY23" s="12" t="str">
        <f>PG_ValUOMxRand</f>
        <v/>
      </c>
      <c r="AZ23" s="14" t="str">
        <f>PG_ValUOMxRand</f>
        <v/>
      </c>
    </row>
    <row r="24" spans="1:52" ht="15" customHeight="1">
      <c r="A24" s="66"/>
      <c r="B24" s="18"/>
      <c r="C24" s="11"/>
      <c r="D24" s="12"/>
      <c r="E24" s="13"/>
      <c r="F24" s="13"/>
      <c r="G24" s="13"/>
      <c r="H24" s="14"/>
      <c r="I24" s="15"/>
      <c r="J24" s="16"/>
      <c r="K24" s="17"/>
      <c r="L24" s="12"/>
      <c r="M24" s="14"/>
      <c r="N24" s="31"/>
      <c r="O24" s="18"/>
      <c r="P24" s="11"/>
      <c r="Q24" s="12"/>
      <c r="R24" s="13"/>
      <c r="S24" s="13"/>
      <c r="T24" s="13"/>
      <c r="U24" s="14"/>
      <c r="V24" s="15"/>
      <c r="W24" s="16"/>
      <c r="X24" s="17"/>
      <c r="Y24" s="12"/>
      <c r="Z24" s="14"/>
      <c r="AA24" s="32"/>
      <c r="AB24" s="18" t="str">
        <f>PG_ConstNmRout</f>
        <v/>
      </c>
      <c r="AC24" s="11" t="str">
        <f>PG_ValUOMxRout</f>
        <v/>
      </c>
      <c r="AD24" s="12" t="str">
        <f>PG_ValUOMxRout</f>
        <v/>
      </c>
      <c r="AE24" s="13" t="str">
        <f>PG_ValUOMxRout</f>
        <v/>
      </c>
      <c r="AF24" s="13" t="str">
        <f>PG_ValUOMxRout</f>
        <v/>
      </c>
      <c r="AG24" s="13" t="str">
        <f>PG_ValUOMxRout</f>
        <v/>
      </c>
      <c r="AH24" s="14" t="str">
        <f>PG_ValUOMxRout</f>
        <v/>
      </c>
      <c r="AI24" s="15" t="str">
        <f>PG_ValRout</f>
        <v/>
      </c>
      <c r="AJ24" s="16" t="str">
        <f>PG_ValRout</f>
        <v/>
      </c>
      <c r="AK24" s="17" t="str">
        <f>PG_ValRout</f>
        <v/>
      </c>
      <c r="AL24" s="12" t="str">
        <f>PG_ValUOMxRout</f>
        <v/>
      </c>
      <c r="AM24" s="14" t="str">
        <f>PG_ValUOMxRout</f>
        <v/>
      </c>
      <c r="AN24" s="31"/>
      <c r="AO24" s="18" t="str">
        <f>PG_ConstNmRand</f>
        <v/>
      </c>
      <c r="AP24" s="11" t="str">
        <f>PG_ValUOMxRand</f>
        <v/>
      </c>
      <c r="AQ24" s="12" t="str">
        <f>PG_ValUOMxRand</f>
        <v/>
      </c>
      <c r="AR24" s="13" t="str">
        <f>PG_ValUOMxRand</f>
        <v/>
      </c>
      <c r="AS24" s="13" t="str">
        <f>PG_ValUOMxRand</f>
        <v/>
      </c>
      <c r="AT24" s="13" t="str">
        <f>PG_ValUOMxRand</f>
        <v/>
      </c>
      <c r="AU24" s="14" t="str">
        <f>PG_ValUOMxRand</f>
        <v/>
      </c>
      <c r="AV24" s="15" t="str">
        <f>PG_ValRand</f>
        <v/>
      </c>
      <c r="AW24" s="16" t="str">
        <f>PG_ValRand</f>
        <v/>
      </c>
      <c r="AX24" s="17" t="str">
        <f>PG_ValRand</f>
        <v/>
      </c>
      <c r="AY24" s="12" t="str">
        <f>PG_ValUOMxRand</f>
        <v/>
      </c>
      <c r="AZ24" s="14" t="str">
        <f>PG_ValUOMxRand</f>
        <v/>
      </c>
    </row>
    <row r="25" spans="1:52" ht="15" customHeight="1">
      <c r="A25" s="66"/>
      <c r="B25" s="18"/>
      <c r="C25" s="11"/>
      <c r="D25" s="12"/>
      <c r="E25" s="13"/>
      <c r="F25" s="13"/>
      <c r="G25" s="13"/>
      <c r="H25" s="14"/>
      <c r="I25" s="15"/>
      <c r="J25" s="16"/>
      <c r="K25" s="17"/>
      <c r="L25" s="12"/>
      <c r="M25" s="14"/>
      <c r="N25" s="31"/>
      <c r="O25" s="18"/>
      <c r="P25" s="11"/>
      <c r="Q25" s="12"/>
      <c r="R25" s="13"/>
      <c r="S25" s="13"/>
      <c r="T25" s="13"/>
      <c r="U25" s="14"/>
      <c r="V25" s="15"/>
      <c r="W25" s="16"/>
      <c r="X25" s="17"/>
      <c r="Y25" s="12"/>
      <c r="Z25" s="14"/>
      <c r="AA25" s="32"/>
      <c r="AB25" s="18" t="str">
        <f>PG_ConstNmRout</f>
        <v/>
      </c>
      <c r="AC25" s="11" t="str">
        <f>PG_ValUOMxRout</f>
        <v/>
      </c>
      <c r="AD25" s="12" t="str">
        <f>PG_ValUOMxRout</f>
        <v/>
      </c>
      <c r="AE25" s="13" t="str">
        <f>PG_ValUOMxRout</f>
        <v/>
      </c>
      <c r="AF25" s="13" t="str">
        <f>PG_ValUOMxRout</f>
        <v/>
      </c>
      <c r="AG25" s="13" t="str">
        <f>PG_ValUOMxRout</f>
        <v/>
      </c>
      <c r="AH25" s="14" t="str">
        <f>PG_ValUOMxRout</f>
        <v/>
      </c>
      <c r="AI25" s="15" t="str">
        <f>PG_ValRout</f>
        <v/>
      </c>
      <c r="AJ25" s="16" t="str">
        <f>PG_ValRout</f>
        <v/>
      </c>
      <c r="AK25" s="17" t="str">
        <f>PG_ValRout</f>
        <v/>
      </c>
      <c r="AL25" s="12" t="str">
        <f>PG_ValUOMxRout</f>
        <v/>
      </c>
      <c r="AM25" s="14" t="str">
        <f>PG_ValUOMxRout</f>
        <v/>
      </c>
      <c r="AN25" s="31"/>
      <c r="AO25" s="18" t="str">
        <f>PG_ConstNmRand</f>
        <v/>
      </c>
      <c r="AP25" s="11" t="str">
        <f>PG_ValUOMxRand</f>
        <v/>
      </c>
      <c r="AQ25" s="12" t="str">
        <f>PG_ValUOMxRand</f>
        <v/>
      </c>
      <c r="AR25" s="13" t="str">
        <f>PG_ValUOMxRand</f>
        <v/>
      </c>
      <c r="AS25" s="13" t="str">
        <f>PG_ValUOMxRand</f>
        <v/>
      </c>
      <c r="AT25" s="13" t="str">
        <f>PG_ValUOMxRand</f>
        <v/>
      </c>
      <c r="AU25" s="14" t="str">
        <f>PG_ValUOMxRand</f>
        <v/>
      </c>
      <c r="AV25" s="15" t="str">
        <f>PG_ValRand</f>
        <v/>
      </c>
      <c r="AW25" s="16" t="str">
        <f>PG_ValRand</f>
        <v/>
      </c>
      <c r="AX25" s="17" t="str">
        <f>PG_ValRand</f>
        <v/>
      </c>
      <c r="AY25" s="12" t="str">
        <f>PG_ValUOMxRand</f>
        <v/>
      </c>
      <c r="AZ25" s="14" t="str">
        <f>PG_ValUOMxRand</f>
        <v/>
      </c>
    </row>
    <row r="26" spans="1:52" ht="15" customHeight="1">
      <c r="A26" s="66"/>
      <c r="B26" s="18"/>
      <c r="C26" s="11"/>
      <c r="D26" s="12"/>
      <c r="E26" s="13"/>
      <c r="F26" s="13"/>
      <c r="G26" s="13"/>
      <c r="H26" s="14"/>
      <c r="I26" s="15"/>
      <c r="J26" s="16"/>
      <c r="K26" s="17"/>
      <c r="L26" s="12"/>
      <c r="M26" s="14"/>
      <c r="N26" s="31"/>
      <c r="O26" s="18"/>
      <c r="P26" s="11"/>
      <c r="Q26" s="12"/>
      <c r="R26" s="13"/>
      <c r="S26" s="13"/>
      <c r="T26" s="13"/>
      <c r="U26" s="14"/>
      <c r="V26" s="15"/>
      <c r="W26" s="16"/>
      <c r="X26" s="17"/>
      <c r="Y26" s="12"/>
      <c r="Z26" s="14"/>
      <c r="AA26" s="32"/>
      <c r="AB26" s="18" t="str">
        <f>PG_ConstNmRout</f>
        <v/>
      </c>
      <c r="AC26" s="11" t="str">
        <f>PG_ValUOMxRout</f>
        <v/>
      </c>
      <c r="AD26" s="12" t="str">
        <f>PG_ValUOMxRout</f>
        <v/>
      </c>
      <c r="AE26" s="13" t="str">
        <f>PG_ValUOMxRout</f>
        <v/>
      </c>
      <c r="AF26" s="13" t="str">
        <f>PG_ValUOMxRout</f>
        <v/>
      </c>
      <c r="AG26" s="13" t="str">
        <f>PG_ValUOMxRout</f>
        <v/>
      </c>
      <c r="AH26" s="14" t="str">
        <f>PG_ValUOMxRout</f>
        <v/>
      </c>
      <c r="AI26" s="15" t="str">
        <f>PG_ValRout</f>
        <v/>
      </c>
      <c r="AJ26" s="16" t="str">
        <f>PG_ValRout</f>
        <v/>
      </c>
      <c r="AK26" s="17" t="str">
        <f>PG_ValRout</f>
        <v/>
      </c>
      <c r="AL26" s="12" t="str">
        <f>PG_ValUOMxRout</f>
        <v/>
      </c>
      <c r="AM26" s="14" t="str">
        <f>PG_ValUOMxRout</f>
        <v/>
      </c>
      <c r="AN26" s="31"/>
      <c r="AO26" s="18" t="str">
        <f>PG_ConstNmRand</f>
        <v/>
      </c>
      <c r="AP26" s="11" t="str">
        <f>PG_ValUOMxRand</f>
        <v/>
      </c>
      <c r="AQ26" s="12" t="str">
        <f>PG_ValUOMxRand</f>
        <v/>
      </c>
      <c r="AR26" s="13" t="str">
        <f>PG_ValUOMxRand</f>
        <v/>
      </c>
      <c r="AS26" s="13" t="str">
        <f>PG_ValUOMxRand</f>
        <v/>
      </c>
      <c r="AT26" s="13" t="str">
        <f>PG_ValUOMxRand</f>
        <v/>
      </c>
      <c r="AU26" s="14" t="str">
        <f>PG_ValUOMxRand</f>
        <v/>
      </c>
      <c r="AV26" s="15" t="str">
        <f>PG_ValRand</f>
        <v/>
      </c>
      <c r="AW26" s="16" t="str">
        <f>PG_ValRand</f>
        <v/>
      </c>
      <c r="AX26" s="17" t="str">
        <f>PG_ValRand</f>
        <v/>
      </c>
      <c r="AY26" s="12" t="str">
        <f>PG_ValUOMxRand</f>
        <v/>
      </c>
      <c r="AZ26" s="14" t="str">
        <f>PG_ValUOMxRand</f>
        <v/>
      </c>
    </row>
    <row r="27" spans="1:52" ht="15" customHeight="1">
      <c r="A27" s="66"/>
      <c r="B27" s="18"/>
      <c r="C27" s="11"/>
      <c r="D27" s="12"/>
      <c r="E27" s="13"/>
      <c r="F27" s="13"/>
      <c r="G27" s="13"/>
      <c r="H27" s="14"/>
      <c r="I27" s="15"/>
      <c r="J27" s="16"/>
      <c r="K27" s="17"/>
      <c r="L27" s="12"/>
      <c r="M27" s="14"/>
      <c r="N27" s="31"/>
      <c r="O27" s="18"/>
      <c r="P27" s="11"/>
      <c r="Q27" s="12"/>
      <c r="R27" s="13"/>
      <c r="S27" s="13"/>
      <c r="T27" s="13"/>
      <c r="U27" s="14"/>
      <c r="V27" s="15"/>
      <c r="W27" s="16"/>
      <c r="X27" s="17"/>
      <c r="Y27" s="12"/>
      <c r="Z27" s="14"/>
      <c r="AA27" s="32"/>
      <c r="AB27" s="18" t="str">
        <f>PG_ConstNmRout</f>
        <v/>
      </c>
      <c r="AC27" s="11" t="str">
        <f>PG_ValUOMxRout</f>
        <v/>
      </c>
      <c r="AD27" s="12" t="str">
        <f>PG_ValUOMxRout</f>
        <v/>
      </c>
      <c r="AE27" s="13" t="str">
        <f>PG_ValUOMxRout</f>
        <v/>
      </c>
      <c r="AF27" s="13" t="str">
        <f>PG_ValUOMxRout</f>
        <v/>
      </c>
      <c r="AG27" s="13" t="str">
        <f>PG_ValUOMxRout</f>
        <v/>
      </c>
      <c r="AH27" s="14" t="str">
        <f>PG_ValUOMxRout</f>
        <v/>
      </c>
      <c r="AI27" s="15" t="str">
        <f>PG_ValRout</f>
        <v/>
      </c>
      <c r="AJ27" s="16" t="str">
        <f>PG_ValRout</f>
        <v/>
      </c>
      <c r="AK27" s="17" t="str">
        <f>PG_ValRout</f>
        <v/>
      </c>
      <c r="AL27" s="12" t="str">
        <f>PG_ValUOMxRout</f>
        <v/>
      </c>
      <c r="AM27" s="14" t="str">
        <f>PG_ValUOMxRout</f>
        <v/>
      </c>
      <c r="AN27" s="31"/>
      <c r="AO27" s="18" t="str">
        <f>PG_ConstNmRand</f>
        <v/>
      </c>
      <c r="AP27" s="11" t="str">
        <f>PG_ValUOMxRand</f>
        <v/>
      </c>
      <c r="AQ27" s="12" t="str">
        <f>PG_ValUOMxRand</f>
        <v/>
      </c>
      <c r="AR27" s="13" t="str">
        <f>PG_ValUOMxRand</f>
        <v/>
      </c>
      <c r="AS27" s="13" t="str">
        <f>PG_ValUOMxRand</f>
        <v/>
      </c>
      <c r="AT27" s="13" t="str">
        <f>PG_ValUOMxRand</f>
        <v/>
      </c>
      <c r="AU27" s="14" t="str">
        <f>PG_ValUOMxRand</f>
        <v/>
      </c>
      <c r="AV27" s="15" t="str">
        <f>PG_ValRand</f>
        <v/>
      </c>
      <c r="AW27" s="16" t="str">
        <f>PG_ValRand</f>
        <v/>
      </c>
      <c r="AX27" s="17" t="str">
        <f>PG_ValRand</f>
        <v/>
      </c>
      <c r="AY27" s="12" t="str">
        <f>PG_ValUOMxRand</f>
        <v/>
      </c>
      <c r="AZ27" s="14" t="str">
        <f>PG_ValUOMxRand</f>
        <v/>
      </c>
    </row>
    <row r="28" spans="1:52" ht="15" customHeight="1">
      <c r="A28" s="66"/>
      <c r="B28" s="18"/>
      <c r="C28" s="11"/>
      <c r="D28" s="12"/>
      <c r="E28" s="13"/>
      <c r="F28" s="13"/>
      <c r="G28" s="13"/>
      <c r="H28" s="14"/>
      <c r="I28" s="15"/>
      <c r="J28" s="16"/>
      <c r="K28" s="17"/>
      <c r="L28" s="12"/>
      <c r="M28" s="14"/>
      <c r="N28" s="31"/>
      <c r="O28" s="18"/>
      <c r="P28" s="11"/>
      <c r="Q28" s="12"/>
      <c r="R28" s="13"/>
      <c r="S28" s="13"/>
      <c r="T28" s="13"/>
      <c r="U28" s="14"/>
      <c r="V28" s="15"/>
      <c r="W28" s="16"/>
      <c r="X28" s="17"/>
      <c r="Y28" s="12"/>
      <c r="Z28" s="14"/>
      <c r="AA28" s="32"/>
      <c r="AB28" s="18" t="str">
        <f>PG_ConstNmRout</f>
        <v/>
      </c>
      <c r="AC28" s="11" t="str">
        <f>PG_ValUOMxRout</f>
        <v/>
      </c>
      <c r="AD28" s="12" t="str">
        <f>PG_ValUOMxRout</f>
        <v/>
      </c>
      <c r="AE28" s="13" t="str">
        <f>PG_ValUOMxRout</f>
        <v/>
      </c>
      <c r="AF28" s="13" t="str">
        <f>PG_ValUOMxRout</f>
        <v/>
      </c>
      <c r="AG28" s="13" t="str">
        <f>PG_ValUOMxRout</f>
        <v/>
      </c>
      <c r="AH28" s="14" t="str">
        <f>PG_ValUOMxRout</f>
        <v/>
      </c>
      <c r="AI28" s="15" t="str">
        <f>PG_ValRout</f>
        <v/>
      </c>
      <c r="AJ28" s="16" t="str">
        <f>PG_ValRout</f>
        <v/>
      </c>
      <c r="AK28" s="17" t="str">
        <f>PG_ValRout</f>
        <v/>
      </c>
      <c r="AL28" s="12" t="str">
        <f>PG_ValUOMxRout</f>
        <v/>
      </c>
      <c r="AM28" s="14" t="str">
        <f>PG_ValUOMxRout</f>
        <v/>
      </c>
      <c r="AN28" s="31"/>
      <c r="AO28" s="18" t="str">
        <f>PG_ConstNmRand</f>
        <v/>
      </c>
      <c r="AP28" s="11" t="str">
        <f>PG_ValUOMxRand</f>
        <v/>
      </c>
      <c r="AQ28" s="12" t="str">
        <f>PG_ValUOMxRand</f>
        <v/>
      </c>
      <c r="AR28" s="13" t="str">
        <f>PG_ValUOMxRand</f>
        <v/>
      </c>
      <c r="AS28" s="13" t="str">
        <f>PG_ValUOMxRand</f>
        <v/>
      </c>
      <c r="AT28" s="13" t="str">
        <f>PG_ValUOMxRand</f>
        <v/>
      </c>
      <c r="AU28" s="14" t="str">
        <f>PG_ValUOMxRand</f>
        <v/>
      </c>
      <c r="AV28" s="15" t="str">
        <f>PG_ValRand</f>
        <v/>
      </c>
      <c r="AW28" s="16" t="str">
        <f>PG_ValRand</f>
        <v/>
      </c>
      <c r="AX28" s="17" t="str">
        <f>PG_ValRand</f>
        <v/>
      </c>
      <c r="AY28" s="12" t="str">
        <f>PG_ValUOMxRand</f>
        <v/>
      </c>
      <c r="AZ28" s="14" t="str">
        <f>PG_ValUOMxRand</f>
        <v/>
      </c>
    </row>
    <row r="29" spans="1:52" ht="15" customHeight="1">
      <c r="A29" s="66"/>
      <c r="B29" s="18"/>
      <c r="C29" s="11"/>
      <c r="D29" s="12"/>
      <c r="E29" s="13"/>
      <c r="F29" s="13"/>
      <c r="G29" s="13"/>
      <c r="H29" s="14"/>
      <c r="I29" s="15"/>
      <c r="J29" s="16"/>
      <c r="K29" s="17"/>
      <c r="L29" s="12"/>
      <c r="M29" s="14"/>
      <c r="N29" s="31"/>
      <c r="O29" s="18"/>
      <c r="P29" s="11"/>
      <c r="Q29" s="12"/>
      <c r="R29" s="13"/>
      <c r="S29" s="13"/>
      <c r="T29" s="13"/>
      <c r="U29" s="14"/>
      <c r="V29" s="15"/>
      <c r="W29" s="16"/>
      <c r="X29" s="17"/>
      <c r="Y29" s="12"/>
      <c r="Z29" s="14"/>
      <c r="AA29" s="32"/>
      <c r="AB29" s="18" t="str">
        <f>PG_ConstNmRout</f>
        <v/>
      </c>
      <c r="AC29" s="11" t="str">
        <f>PG_ValUOMxRout</f>
        <v/>
      </c>
      <c r="AD29" s="12" t="str">
        <f>PG_ValUOMxRout</f>
        <v/>
      </c>
      <c r="AE29" s="13" t="str">
        <f>PG_ValUOMxRout</f>
        <v/>
      </c>
      <c r="AF29" s="13" t="str">
        <f>PG_ValUOMxRout</f>
        <v/>
      </c>
      <c r="AG29" s="13" t="str">
        <f>PG_ValUOMxRout</f>
        <v/>
      </c>
      <c r="AH29" s="14" t="str">
        <f>PG_ValUOMxRout</f>
        <v/>
      </c>
      <c r="AI29" s="15" t="str">
        <f>PG_ValRout</f>
        <v/>
      </c>
      <c r="AJ29" s="16" t="str">
        <f>PG_ValRout</f>
        <v/>
      </c>
      <c r="AK29" s="17" t="str">
        <f>PG_ValRout</f>
        <v/>
      </c>
      <c r="AL29" s="12" t="str">
        <f>PG_ValUOMxRout</f>
        <v/>
      </c>
      <c r="AM29" s="14" t="str">
        <f>PG_ValUOMxRout</f>
        <v/>
      </c>
      <c r="AN29" s="31"/>
      <c r="AO29" s="18" t="str">
        <f>PG_ConstNmRand</f>
        <v/>
      </c>
      <c r="AP29" s="11" t="str">
        <f>PG_ValUOMxRand</f>
        <v/>
      </c>
      <c r="AQ29" s="12" t="str">
        <f>PG_ValUOMxRand</f>
        <v/>
      </c>
      <c r="AR29" s="13" t="str">
        <f>PG_ValUOMxRand</f>
        <v/>
      </c>
      <c r="AS29" s="13" t="str">
        <f>PG_ValUOMxRand</f>
        <v/>
      </c>
      <c r="AT29" s="13" t="str">
        <f>PG_ValUOMxRand</f>
        <v/>
      </c>
      <c r="AU29" s="14" t="str">
        <f>PG_ValUOMxRand</f>
        <v/>
      </c>
      <c r="AV29" s="15" t="str">
        <f>PG_ValRand</f>
        <v/>
      </c>
      <c r="AW29" s="16" t="str">
        <f>PG_ValRand</f>
        <v/>
      </c>
      <c r="AX29" s="17" t="str">
        <f>PG_ValRand</f>
        <v/>
      </c>
      <c r="AY29" s="12" t="str">
        <f>PG_ValUOMxRand</f>
        <v/>
      </c>
      <c r="AZ29" s="14" t="str">
        <f>PG_ValUOMxRand</f>
        <v/>
      </c>
    </row>
    <row r="30" spans="1:52" ht="15" customHeight="1">
      <c r="A30" s="66"/>
      <c r="B30" s="18"/>
      <c r="C30" s="11"/>
      <c r="D30" s="12"/>
      <c r="E30" s="13"/>
      <c r="F30" s="13"/>
      <c r="G30" s="13"/>
      <c r="H30" s="14"/>
      <c r="I30" s="15"/>
      <c r="J30" s="16"/>
      <c r="K30" s="17"/>
      <c r="L30" s="12"/>
      <c r="M30" s="14"/>
      <c r="N30" s="31"/>
      <c r="O30" s="18"/>
      <c r="P30" s="11"/>
      <c r="Q30" s="12"/>
      <c r="R30" s="13"/>
      <c r="S30" s="13"/>
      <c r="T30" s="13"/>
      <c r="U30" s="14"/>
      <c r="V30" s="15"/>
      <c r="W30" s="16"/>
      <c r="X30" s="17"/>
      <c r="Y30" s="12"/>
      <c r="Z30" s="14"/>
      <c r="AA30" s="32"/>
      <c r="AB30" s="18" t="str">
        <f>PG_ConstNmRout</f>
        <v/>
      </c>
      <c r="AC30" s="11" t="str">
        <f>PG_ValUOMxRout</f>
        <v/>
      </c>
      <c r="AD30" s="12" t="str">
        <f>PG_ValUOMxRout</f>
        <v/>
      </c>
      <c r="AE30" s="13" t="str">
        <f>PG_ValUOMxRout</f>
        <v/>
      </c>
      <c r="AF30" s="13" t="str">
        <f>PG_ValUOMxRout</f>
        <v/>
      </c>
      <c r="AG30" s="13" t="str">
        <f>PG_ValUOMxRout</f>
        <v/>
      </c>
      <c r="AH30" s="14" t="str">
        <f>PG_ValUOMxRout</f>
        <v/>
      </c>
      <c r="AI30" s="15" t="str">
        <f>PG_ValRout</f>
        <v/>
      </c>
      <c r="AJ30" s="16" t="str">
        <f>PG_ValRout</f>
        <v/>
      </c>
      <c r="AK30" s="17" t="str">
        <f>PG_ValRout</f>
        <v/>
      </c>
      <c r="AL30" s="12" t="str">
        <f>PG_ValUOMxRout</f>
        <v/>
      </c>
      <c r="AM30" s="14" t="str">
        <f>PG_ValUOMxRout</f>
        <v/>
      </c>
      <c r="AN30" s="31"/>
      <c r="AO30" s="18" t="str">
        <f>PG_ConstNmRand</f>
        <v/>
      </c>
      <c r="AP30" s="11" t="str">
        <f>PG_ValUOMxRand</f>
        <v/>
      </c>
      <c r="AQ30" s="12" t="str">
        <f>PG_ValUOMxRand</f>
        <v/>
      </c>
      <c r="AR30" s="13" t="str">
        <f>PG_ValUOMxRand</f>
        <v/>
      </c>
      <c r="AS30" s="13" t="str">
        <f>PG_ValUOMxRand</f>
        <v/>
      </c>
      <c r="AT30" s="13" t="str">
        <f>PG_ValUOMxRand</f>
        <v/>
      </c>
      <c r="AU30" s="14" t="str">
        <f>PG_ValUOMxRand</f>
        <v/>
      </c>
      <c r="AV30" s="15" t="str">
        <f>PG_ValRand</f>
        <v/>
      </c>
      <c r="AW30" s="16" t="str">
        <f>PG_ValRand</f>
        <v/>
      </c>
      <c r="AX30" s="17" t="str">
        <f>PG_ValRand</f>
        <v/>
      </c>
      <c r="AY30" s="12" t="str">
        <f>PG_ValUOMxRand</f>
        <v/>
      </c>
      <c r="AZ30" s="14" t="str">
        <f>PG_ValUOMxRand</f>
        <v/>
      </c>
    </row>
    <row r="31" spans="1:52" ht="15" customHeight="1">
      <c r="A31" s="66"/>
      <c r="B31" s="18"/>
      <c r="C31" s="11"/>
      <c r="D31" s="12"/>
      <c r="E31" s="13"/>
      <c r="F31" s="13"/>
      <c r="G31" s="13"/>
      <c r="H31" s="14"/>
      <c r="I31" s="15"/>
      <c r="J31" s="16"/>
      <c r="K31" s="17"/>
      <c r="L31" s="12"/>
      <c r="M31" s="14"/>
      <c r="N31" s="31"/>
      <c r="O31" s="18"/>
      <c r="P31" s="11"/>
      <c r="Q31" s="12"/>
      <c r="R31" s="13"/>
      <c r="S31" s="13"/>
      <c r="T31" s="13"/>
      <c r="U31" s="14"/>
      <c r="V31" s="15"/>
      <c r="W31" s="16"/>
      <c r="X31" s="17"/>
      <c r="Y31" s="12"/>
      <c r="Z31" s="14"/>
      <c r="AA31" s="32"/>
      <c r="AB31" s="18" t="str">
        <f>PG_ConstNmRout</f>
        <v/>
      </c>
      <c r="AC31" s="11" t="str">
        <f>PG_ValUOMxRout</f>
        <v/>
      </c>
      <c r="AD31" s="12" t="str">
        <f>PG_ValUOMxRout</f>
        <v/>
      </c>
      <c r="AE31" s="13" t="str">
        <f>PG_ValUOMxRout</f>
        <v/>
      </c>
      <c r="AF31" s="13" t="str">
        <f>PG_ValUOMxRout</f>
        <v/>
      </c>
      <c r="AG31" s="13" t="str">
        <f>PG_ValUOMxRout</f>
        <v/>
      </c>
      <c r="AH31" s="14" t="str">
        <f>PG_ValUOMxRout</f>
        <v/>
      </c>
      <c r="AI31" s="15" t="str">
        <f>PG_ValRout</f>
        <v/>
      </c>
      <c r="AJ31" s="16" t="str">
        <f>PG_ValRout</f>
        <v/>
      </c>
      <c r="AK31" s="17" t="str">
        <f>PG_ValRout</f>
        <v/>
      </c>
      <c r="AL31" s="12" t="str">
        <f>PG_ValUOMxRout</f>
        <v/>
      </c>
      <c r="AM31" s="14" t="str">
        <f>PG_ValUOMxRout</f>
        <v/>
      </c>
      <c r="AN31" s="31"/>
      <c r="AO31" s="18" t="str">
        <f>PG_ConstNmRand</f>
        <v/>
      </c>
      <c r="AP31" s="11" t="str">
        <f>PG_ValUOMxRand</f>
        <v/>
      </c>
      <c r="AQ31" s="12" t="str">
        <f>PG_ValUOMxRand</f>
        <v/>
      </c>
      <c r="AR31" s="13" t="str">
        <f>PG_ValUOMxRand</f>
        <v/>
      </c>
      <c r="AS31" s="13" t="str">
        <f>PG_ValUOMxRand</f>
        <v/>
      </c>
      <c r="AT31" s="13" t="str">
        <f>PG_ValUOMxRand</f>
        <v/>
      </c>
      <c r="AU31" s="14" t="str">
        <f>PG_ValUOMxRand</f>
        <v/>
      </c>
      <c r="AV31" s="15" t="str">
        <f>PG_ValRand</f>
        <v/>
      </c>
      <c r="AW31" s="16" t="str">
        <f>PG_ValRand</f>
        <v/>
      </c>
      <c r="AX31" s="17" t="str">
        <f>PG_ValRand</f>
        <v/>
      </c>
      <c r="AY31" s="12" t="str">
        <f>PG_ValUOMxRand</f>
        <v/>
      </c>
      <c r="AZ31" s="14" t="str">
        <f>PG_ValUOMxRand</f>
        <v/>
      </c>
    </row>
    <row r="32" spans="1:52" ht="15" customHeight="1">
      <c r="A32" s="66"/>
      <c r="B32" s="18"/>
      <c r="C32" s="11"/>
      <c r="D32" s="12"/>
      <c r="E32" s="13"/>
      <c r="F32" s="13"/>
      <c r="G32" s="13"/>
      <c r="H32" s="14"/>
      <c r="I32" s="15"/>
      <c r="J32" s="16"/>
      <c r="K32" s="17"/>
      <c r="L32" s="12"/>
      <c r="M32" s="14"/>
      <c r="N32" s="31"/>
      <c r="O32" s="18"/>
      <c r="P32" s="11"/>
      <c r="Q32" s="12"/>
      <c r="R32" s="13"/>
      <c r="S32" s="13"/>
      <c r="T32" s="13"/>
      <c r="U32" s="14"/>
      <c r="V32" s="15"/>
      <c r="W32" s="16"/>
      <c r="X32" s="17"/>
      <c r="Y32" s="12"/>
      <c r="Z32" s="14"/>
      <c r="AA32" s="32"/>
      <c r="AB32" s="18" t="str">
        <f>PG_ConstNmRout</f>
        <v/>
      </c>
      <c r="AC32" s="11" t="str">
        <f>PG_ValUOMxRout</f>
        <v/>
      </c>
      <c r="AD32" s="12" t="str">
        <f>PG_ValUOMxRout</f>
        <v/>
      </c>
      <c r="AE32" s="13" t="str">
        <f>PG_ValUOMxRout</f>
        <v/>
      </c>
      <c r="AF32" s="13" t="str">
        <f>PG_ValUOMxRout</f>
        <v/>
      </c>
      <c r="AG32" s="13" t="str">
        <f>PG_ValUOMxRout</f>
        <v/>
      </c>
      <c r="AH32" s="14" t="str">
        <f>PG_ValUOMxRout</f>
        <v/>
      </c>
      <c r="AI32" s="15" t="str">
        <f>PG_ValRout</f>
        <v/>
      </c>
      <c r="AJ32" s="16" t="str">
        <f>PG_ValRout</f>
        <v/>
      </c>
      <c r="AK32" s="17" t="str">
        <f>PG_ValRout</f>
        <v/>
      </c>
      <c r="AL32" s="12" t="str">
        <f>PG_ValUOMxRout</f>
        <v/>
      </c>
      <c r="AM32" s="14" t="str">
        <f>PG_ValUOMxRout</f>
        <v/>
      </c>
      <c r="AN32" s="31"/>
      <c r="AO32" s="18" t="str">
        <f>PG_ConstNmRand</f>
        <v/>
      </c>
      <c r="AP32" s="11" t="str">
        <f>PG_ValUOMxRand</f>
        <v/>
      </c>
      <c r="AQ32" s="12" t="str">
        <f>PG_ValUOMxRand</f>
        <v/>
      </c>
      <c r="AR32" s="13" t="str">
        <f>PG_ValUOMxRand</f>
        <v/>
      </c>
      <c r="AS32" s="13" t="str">
        <f>PG_ValUOMxRand</f>
        <v/>
      </c>
      <c r="AT32" s="13" t="str">
        <f>PG_ValUOMxRand</f>
        <v/>
      </c>
      <c r="AU32" s="14" t="str">
        <f>PG_ValUOMxRand</f>
        <v/>
      </c>
      <c r="AV32" s="15" t="str">
        <f>PG_ValRand</f>
        <v/>
      </c>
      <c r="AW32" s="16" t="str">
        <f>PG_ValRand</f>
        <v/>
      </c>
      <c r="AX32" s="17" t="str">
        <f>PG_ValRand</f>
        <v/>
      </c>
      <c r="AY32" s="12" t="str">
        <f>PG_ValUOMxRand</f>
        <v/>
      </c>
      <c r="AZ32" s="14" t="str">
        <f>PG_ValUOMxRand</f>
        <v/>
      </c>
    </row>
    <row r="33" spans="1:52" ht="15" customHeight="1">
      <c r="A33" s="66"/>
      <c r="B33" s="18"/>
      <c r="C33" s="11"/>
      <c r="D33" s="12"/>
      <c r="E33" s="13"/>
      <c r="F33" s="13"/>
      <c r="G33" s="13"/>
      <c r="H33" s="14"/>
      <c r="I33" s="15"/>
      <c r="J33" s="16"/>
      <c r="K33" s="17"/>
      <c r="L33" s="12"/>
      <c r="M33" s="14"/>
      <c r="N33" s="31"/>
      <c r="O33" s="18"/>
      <c r="P33" s="11"/>
      <c r="Q33" s="12"/>
      <c r="R33" s="13"/>
      <c r="S33" s="13"/>
      <c r="T33" s="13"/>
      <c r="U33" s="14"/>
      <c r="V33" s="15"/>
      <c r="W33" s="16"/>
      <c r="X33" s="17"/>
      <c r="Y33" s="12"/>
      <c r="Z33" s="14"/>
      <c r="AA33" s="32"/>
      <c r="AB33" s="18" t="str">
        <f>PG_ConstNmRout</f>
        <v/>
      </c>
      <c r="AC33" s="11" t="str">
        <f>PG_ValUOMxRout</f>
        <v/>
      </c>
      <c r="AD33" s="12" t="str">
        <f>PG_ValUOMxRout</f>
        <v/>
      </c>
      <c r="AE33" s="13" t="str">
        <f>PG_ValUOMxRout</f>
        <v/>
      </c>
      <c r="AF33" s="13" t="str">
        <f>PG_ValUOMxRout</f>
        <v/>
      </c>
      <c r="AG33" s="13" t="str">
        <f>PG_ValUOMxRout</f>
        <v/>
      </c>
      <c r="AH33" s="14" t="str">
        <f>PG_ValUOMxRout</f>
        <v/>
      </c>
      <c r="AI33" s="15" t="str">
        <f>PG_ValRout</f>
        <v/>
      </c>
      <c r="AJ33" s="16" t="str">
        <f>PG_ValRout</f>
        <v/>
      </c>
      <c r="AK33" s="17" t="str">
        <f>PG_ValRout</f>
        <v/>
      </c>
      <c r="AL33" s="12" t="str">
        <f>PG_ValUOMxRout</f>
        <v/>
      </c>
      <c r="AM33" s="14" t="str">
        <f>PG_ValUOMxRout</f>
        <v/>
      </c>
      <c r="AN33" s="31"/>
      <c r="AO33" s="18" t="str">
        <f>PG_ConstNmRand</f>
        <v/>
      </c>
      <c r="AP33" s="11" t="str">
        <f>PG_ValUOMxRand</f>
        <v/>
      </c>
      <c r="AQ33" s="12" t="str">
        <f>PG_ValUOMxRand</f>
        <v/>
      </c>
      <c r="AR33" s="13" t="str">
        <f>PG_ValUOMxRand</f>
        <v/>
      </c>
      <c r="AS33" s="13" t="str">
        <f>PG_ValUOMxRand</f>
        <v/>
      </c>
      <c r="AT33" s="13" t="str">
        <f>PG_ValUOMxRand</f>
        <v/>
      </c>
      <c r="AU33" s="14" t="str">
        <f>PG_ValUOMxRand</f>
        <v/>
      </c>
      <c r="AV33" s="15" t="str">
        <f>PG_ValRand</f>
        <v/>
      </c>
      <c r="AW33" s="16" t="str">
        <f>PG_ValRand</f>
        <v/>
      </c>
      <c r="AX33" s="17" t="str">
        <f>PG_ValRand</f>
        <v/>
      </c>
      <c r="AY33" s="12" t="str">
        <f>PG_ValUOMxRand</f>
        <v/>
      </c>
      <c r="AZ33" s="14" t="str">
        <f>PG_ValUOMxRand</f>
        <v/>
      </c>
    </row>
    <row r="34" spans="1:52" ht="15" customHeight="1">
      <c r="A34" s="66"/>
      <c r="B34" s="18"/>
      <c r="C34" s="11"/>
      <c r="D34" s="12"/>
      <c r="E34" s="13"/>
      <c r="F34" s="13"/>
      <c r="G34" s="13"/>
      <c r="H34" s="14"/>
      <c r="I34" s="15"/>
      <c r="J34" s="16"/>
      <c r="K34" s="17"/>
      <c r="L34" s="12"/>
      <c r="M34" s="14"/>
      <c r="N34" s="31"/>
      <c r="O34" s="18"/>
      <c r="P34" s="11"/>
      <c r="Q34" s="12"/>
      <c r="R34" s="13"/>
      <c r="S34" s="13"/>
      <c r="T34" s="13"/>
      <c r="U34" s="14"/>
      <c r="V34" s="15"/>
      <c r="W34" s="16"/>
      <c r="X34" s="17"/>
      <c r="Y34" s="12"/>
      <c r="Z34" s="14"/>
      <c r="AA34" s="32"/>
      <c r="AB34" s="18" t="str">
        <f>PG_ConstNmRout</f>
        <v/>
      </c>
      <c r="AC34" s="11" t="str">
        <f>PG_ValUOMxRout</f>
        <v/>
      </c>
      <c r="AD34" s="12" t="str">
        <f>PG_ValUOMxRout</f>
        <v/>
      </c>
      <c r="AE34" s="13" t="str">
        <f>PG_ValUOMxRout</f>
        <v/>
      </c>
      <c r="AF34" s="13" t="str">
        <f>PG_ValUOMxRout</f>
        <v/>
      </c>
      <c r="AG34" s="13" t="str">
        <f>PG_ValUOMxRout</f>
        <v/>
      </c>
      <c r="AH34" s="14" t="str">
        <f>PG_ValUOMxRout</f>
        <v/>
      </c>
      <c r="AI34" s="15" t="str">
        <f>PG_ValRout</f>
        <v/>
      </c>
      <c r="AJ34" s="16" t="str">
        <f>PG_ValRout</f>
        <v/>
      </c>
      <c r="AK34" s="17" t="str">
        <f>PG_ValRout</f>
        <v/>
      </c>
      <c r="AL34" s="12" t="str">
        <f>PG_ValUOMxRout</f>
        <v/>
      </c>
      <c r="AM34" s="14" t="str">
        <f>PG_ValUOMxRout</f>
        <v/>
      </c>
      <c r="AN34" s="31"/>
      <c r="AO34" s="18" t="str">
        <f>PG_ConstNmRand</f>
        <v/>
      </c>
      <c r="AP34" s="11" t="str">
        <f>PG_ValUOMxRand</f>
        <v/>
      </c>
      <c r="AQ34" s="12" t="str">
        <f>PG_ValUOMxRand</f>
        <v/>
      </c>
      <c r="AR34" s="13" t="str">
        <f>PG_ValUOMxRand</f>
        <v/>
      </c>
      <c r="AS34" s="13" t="str">
        <f>PG_ValUOMxRand</f>
        <v/>
      </c>
      <c r="AT34" s="13" t="str">
        <f>PG_ValUOMxRand</f>
        <v/>
      </c>
      <c r="AU34" s="14" t="str">
        <f>PG_ValUOMxRand</f>
        <v/>
      </c>
      <c r="AV34" s="15" t="str">
        <f>PG_ValRand</f>
        <v/>
      </c>
      <c r="AW34" s="16" t="str">
        <f>PG_ValRand</f>
        <v/>
      </c>
      <c r="AX34" s="17" t="str">
        <f>PG_ValRand</f>
        <v/>
      </c>
      <c r="AY34" s="12" t="str">
        <f>PG_ValUOMxRand</f>
        <v/>
      </c>
      <c r="AZ34" s="14" t="str">
        <f>PG_ValUOMxRand</f>
        <v/>
      </c>
    </row>
    <row r="35" spans="1:52" ht="15" customHeight="1">
      <c r="A35" s="66"/>
      <c r="B35" s="18"/>
      <c r="C35" s="11"/>
      <c r="D35" s="12"/>
      <c r="E35" s="13"/>
      <c r="F35" s="13"/>
      <c r="G35" s="13"/>
      <c r="H35" s="14"/>
      <c r="I35" s="15"/>
      <c r="J35" s="16"/>
      <c r="K35" s="17"/>
      <c r="L35" s="12"/>
      <c r="M35" s="14"/>
      <c r="N35" s="31"/>
      <c r="O35" s="18"/>
      <c r="P35" s="11"/>
      <c r="Q35" s="12"/>
      <c r="R35" s="13"/>
      <c r="S35" s="13"/>
      <c r="T35" s="13"/>
      <c r="U35" s="14"/>
      <c r="V35" s="15"/>
      <c r="W35" s="16"/>
      <c r="X35" s="17"/>
      <c r="Y35" s="12"/>
      <c r="Z35" s="14"/>
      <c r="AA35" s="32"/>
      <c r="AB35" s="18" t="str">
        <f>PG_ConstNmRout</f>
        <v/>
      </c>
      <c r="AC35" s="11" t="str">
        <f>PG_ValUOMxRout</f>
        <v/>
      </c>
      <c r="AD35" s="12" t="str">
        <f>PG_ValUOMxRout</f>
        <v/>
      </c>
      <c r="AE35" s="13" t="str">
        <f>PG_ValUOMxRout</f>
        <v/>
      </c>
      <c r="AF35" s="13" t="str">
        <f>PG_ValUOMxRout</f>
        <v/>
      </c>
      <c r="AG35" s="13" t="str">
        <f>PG_ValUOMxRout</f>
        <v/>
      </c>
      <c r="AH35" s="14" t="str">
        <f>PG_ValUOMxRout</f>
        <v/>
      </c>
      <c r="AI35" s="15" t="str">
        <f>PG_ValRout</f>
        <v/>
      </c>
      <c r="AJ35" s="16" t="str">
        <f>PG_ValRout</f>
        <v/>
      </c>
      <c r="AK35" s="17" t="str">
        <f>PG_ValRout</f>
        <v/>
      </c>
      <c r="AL35" s="12" t="str">
        <f>PG_ValUOMxRout</f>
        <v/>
      </c>
      <c r="AM35" s="14" t="str">
        <f>PG_ValUOMxRout</f>
        <v/>
      </c>
      <c r="AN35" s="31"/>
      <c r="AO35" s="18" t="str">
        <f>PG_ConstNmRand</f>
        <v/>
      </c>
      <c r="AP35" s="11" t="str">
        <f>PG_ValUOMxRand</f>
        <v/>
      </c>
      <c r="AQ35" s="12" t="str">
        <f>PG_ValUOMxRand</f>
        <v/>
      </c>
      <c r="AR35" s="13" t="str">
        <f>PG_ValUOMxRand</f>
        <v/>
      </c>
      <c r="AS35" s="13" t="str">
        <f>PG_ValUOMxRand</f>
        <v/>
      </c>
      <c r="AT35" s="13" t="str">
        <f>PG_ValUOMxRand</f>
        <v/>
      </c>
      <c r="AU35" s="14" t="str">
        <f>PG_ValUOMxRand</f>
        <v/>
      </c>
      <c r="AV35" s="15" t="str">
        <f>PG_ValRand</f>
        <v/>
      </c>
      <c r="AW35" s="16" t="str">
        <f>PG_ValRand</f>
        <v/>
      </c>
      <c r="AX35" s="17" t="str">
        <f>PG_ValRand</f>
        <v/>
      </c>
      <c r="AY35" s="12" t="str">
        <f>PG_ValUOMxRand</f>
        <v/>
      </c>
      <c r="AZ35" s="14" t="str">
        <f>PG_ValUOMxRand</f>
        <v/>
      </c>
    </row>
    <row r="36" spans="1:52" ht="15" customHeight="1">
      <c r="A36" s="66"/>
      <c r="B36" s="18"/>
      <c r="C36" s="11"/>
      <c r="D36" s="12"/>
      <c r="E36" s="13"/>
      <c r="F36" s="13"/>
      <c r="G36" s="13"/>
      <c r="H36" s="14"/>
      <c r="I36" s="15"/>
      <c r="J36" s="16"/>
      <c r="K36" s="17"/>
      <c r="L36" s="12"/>
      <c r="M36" s="14"/>
      <c r="N36" s="31"/>
      <c r="O36" s="18"/>
      <c r="P36" s="11"/>
      <c r="Q36" s="12"/>
      <c r="R36" s="13"/>
      <c r="S36" s="13"/>
      <c r="T36" s="13"/>
      <c r="U36" s="14"/>
      <c r="V36" s="15"/>
      <c r="W36" s="16"/>
      <c r="X36" s="17"/>
      <c r="Y36" s="12"/>
      <c r="Z36" s="14"/>
      <c r="AA36" s="32"/>
      <c r="AB36" s="18" t="str">
        <f>PG_ConstNmRout</f>
        <v/>
      </c>
      <c r="AC36" s="11" t="str">
        <f>PG_ValUOMxRout</f>
        <v/>
      </c>
      <c r="AD36" s="12" t="str">
        <f>PG_ValUOMxRout</f>
        <v/>
      </c>
      <c r="AE36" s="13" t="str">
        <f>PG_ValUOMxRout</f>
        <v/>
      </c>
      <c r="AF36" s="13" t="str">
        <f>PG_ValUOMxRout</f>
        <v/>
      </c>
      <c r="AG36" s="13" t="str">
        <f>PG_ValUOMxRout</f>
        <v/>
      </c>
      <c r="AH36" s="14" t="str">
        <f>PG_ValUOMxRout</f>
        <v/>
      </c>
      <c r="AI36" s="15" t="str">
        <f>PG_ValRout</f>
        <v/>
      </c>
      <c r="AJ36" s="16" t="str">
        <f>PG_ValRout</f>
        <v/>
      </c>
      <c r="AK36" s="17" t="str">
        <f>PG_ValRout</f>
        <v/>
      </c>
      <c r="AL36" s="12" t="str">
        <f>PG_ValUOMxRout</f>
        <v/>
      </c>
      <c r="AM36" s="14" t="str">
        <f>PG_ValUOMxRout</f>
        <v/>
      </c>
      <c r="AN36" s="31"/>
      <c r="AO36" s="18" t="str">
        <f>PG_ConstNmRand</f>
        <v/>
      </c>
      <c r="AP36" s="11" t="str">
        <f>PG_ValUOMxRand</f>
        <v/>
      </c>
      <c r="AQ36" s="12" t="str">
        <f>PG_ValUOMxRand</f>
        <v/>
      </c>
      <c r="AR36" s="13" t="str">
        <f>PG_ValUOMxRand</f>
        <v/>
      </c>
      <c r="AS36" s="13" t="str">
        <f>PG_ValUOMxRand</f>
        <v/>
      </c>
      <c r="AT36" s="13" t="str">
        <f>PG_ValUOMxRand</f>
        <v/>
      </c>
      <c r="AU36" s="14" t="str">
        <f>PG_ValUOMxRand</f>
        <v/>
      </c>
      <c r="AV36" s="15" t="str">
        <f>PG_ValRand</f>
        <v/>
      </c>
      <c r="AW36" s="16" t="str">
        <f>PG_ValRand</f>
        <v/>
      </c>
      <c r="AX36" s="17" t="str">
        <f>PG_ValRand</f>
        <v/>
      </c>
      <c r="AY36" s="12" t="str">
        <f>PG_ValUOMxRand</f>
        <v/>
      </c>
      <c r="AZ36" s="14" t="str">
        <f>PG_ValUOMxRand</f>
        <v/>
      </c>
    </row>
    <row r="37" spans="1:52" ht="15" customHeight="1">
      <c r="A37" s="66"/>
      <c r="B37" s="18"/>
      <c r="C37" s="11"/>
      <c r="D37" s="12"/>
      <c r="E37" s="13"/>
      <c r="F37" s="13"/>
      <c r="G37" s="13"/>
      <c r="H37" s="14"/>
      <c r="I37" s="15"/>
      <c r="J37" s="16"/>
      <c r="K37" s="17"/>
      <c r="L37" s="12"/>
      <c r="M37" s="14"/>
      <c r="N37" s="31"/>
      <c r="O37" s="18"/>
      <c r="P37" s="11"/>
      <c r="Q37" s="12"/>
      <c r="R37" s="13"/>
      <c r="S37" s="13"/>
      <c r="T37" s="13"/>
      <c r="U37" s="14"/>
      <c r="V37" s="15"/>
      <c r="W37" s="16"/>
      <c r="X37" s="17"/>
      <c r="Y37" s="12"/>
      <c r="Z37" s="14"/>
      <c r="AA37" s="32"/>
      <c r="AB37" s="18" t="str">
        <f>PG_ConstNmRout</f>
        <v/>
      </c>
      <c r="AC37" s="11" t="str">
        <f>PG_ValUOMxRout</f>
        <v/>
      </c>
      <c r="AD37" s="12" t="str">
        <f>PG_ValUOMxRout</f>
        <v/>
      </c>
      <c r="AE37" s="13" t="str">
        <f>PG_ValUOMxRout</f>
        <v/>
      </c>
      <c r="AF37" s="13" t="str">
        <f>PG_ValUOMxRout</f>
        <v/>
      </c>
      <c r="AG37" s="13" t="str">
        <f>PG_ValUOMxRout</f>
        <v/>
      </c>
      <c r="AH37" s="14" t="str">
        <f>PG_ValUOMxRout</f>
        <v/>
      </c>
      <c r="AI37" s="15" t="str">
        <f>PG_ValRout</f>
        <v/>
      </c>
      <c r="AJ37" s="16" t="s">
        <v>102</v>
      </c>
      <c r="AK37" s="17" t="str">
        <f>PG_ValRout</f>
        <v/>
      </c>
      <c r="AL37" s="12" t="str">
        <f>PG_ValUOMxRout</f>
        <v/>
      </c>
      <c r="AM37" s="14" t="str">
        <f>PG_ValUOMxRout</f>
        <v/>
      </c>
      <c r="AN37" s="31"/>
      <c r="AO37" s="18" t="str">
        <f>PG_ConstNmRand</f>
        <v/>
      </c>
      <c r="AP37" s="11" t="str">
        <f>PG_ValUOMxRand</f>
        <v/>
      </c>
      <c r="AQ37" s="12" t="str">
        <f>PG_ValUOMxRand</f>
        <v/>
      </c>
      <c r="AR37" s="13" t="str">
        <f>PG_ValUOMxRand</f>
        <v/>
      </c>
      <c r="AS37" s="13" t="str">
        <f>PG_ValUOMxRand</f>
        <v/>
      </c>
      <c r="AT37" s="13" t="str">
        <f>PG_ValUOMxRand</f>
        <v/>
      </c>
      <c r="AU37" s="14" t="str">
        <f>PG_ValUOMxRand</f>
        <v/>
      </c>
      <c r="AV37" s="15" t="str">
        <f>PG_ValRand</f>
        <v/>
      </c>
      <c r="AW37" s="16" t="str">
        <f>PG_ValRand</f>
        <v/>
      </c>
      <c r="AX37" s="17" t="str">
        <f>PG_ValRand</f>
        <v/>
      </c>
      <c r="AY37" s="12" t="str">
        <f>PG_ValUOMxRand</f>
        <v/>
      </c>
      <c r="AZ37" s="14" t="str">
        <f>PG_ValUOMxRand</f>
        <v/>
      </c>
    </row>
    <row r="38" spans="1:52" ht="15" customHeight="1">
      <c r="A38" s="66"/>
      <c r="B38" s="18"/>
      <c r="C38" s="11"/>
      <c r="D38" s="12"/>
      <c r="E38" s="13"/>
      <c r="F38" s="13"/>
      <c r="G38" s="13"/>
      <c r="H38" s="14"/>
      <c r="I38" s="15"/>
      <c r="J38" s="16"/>
      <c r="K38" s="17"/>
      <c r="L38" s="12"/>
      <c r="M38" s="14"/>
      <c r="N38" s="31"/>
      <c r="O38" s="18"/>
      <c r="P38" s="11"/>
      <c r="Q38" s="12"/>
      <c r="R38" s="13"/>
      <c r="S38" s="13"/>
      <c r="T38" s="13"/>
      <c r="U38" s="14"/>
      <c r="V38" s="15"/>
      <c r="W38" s="16"/>
      <c r="X38" s="17"/>
      <c r="Y38" s="12"/>
      <c r="Z38" s="14"/>
      <c r="AA38" s="32"/>
      <c r="AB38" s="18" t="str">
        <f>PG_ConstNmRout</f>
        <v/>
      </c>
      <c r="AC38" s="11" t="str">
        <f>PG_ValUOMxRout</f>
        <v/>
      </c>
      <c r="AD38" s="12" t="str">
        <f>PG_ValUOMxRout</f>
        <v/>
      </c>
      <c r="AE38" s="13" t="str">
        <f>PG_ValUOMxRout</f>
        <v/>
      </c>
      <c r="AF38" s="13" t="str">
        <f>PG_ValUOMxRout</f>
        <v/>
      </c>
      <c r="AG38" s="13" t="str">
        <f>PG_ValUOMxRout</f>
        <v/>
      </c>
      <c r="AH38" s="14" t="str">
        <f>PG_ValUOMxRout</f>
        <v/>
      </c>
      <c r="AI38" s="15" t="str">
        <f>PG_ValRout</f>
        <v/>
      </c>
      <c r="AJ38" s="16" t="str">
        <f>PG_ValRout</f>
        <v/>
      </c>
      <c r="AK38" s="17" t="str">
        <f>PG_ValRout</f>
        <v/>
      </c>
      <c r="AL38" s="12" t="str">
        <f>PG_ValUOMxRout</f>
        <v/>
      </c>
      <c r="AM38" s="14" t="str">
        <f>PG_ValUOMxRout</f>
        <v/>
      </c>
      <c r="AN38" s="31"/>
      <c r="AO38" s="18" t="str">
        <f>PG_ConstNmRand</f>
        <v/>
      </c>
      <c r="AP38" s="11" t="str">
        <f>PG_ValUOMxRand</f>
        <v/>
      </c>
      <c r="AQ38" s="12" t="str">
        <f>PG_ValUOMxRand</f>
        <v/>
      </c>
      <c r="AR38" s="13" t="str">
        <f>PG_ValUOMxRand</f>
        <v/>
      </c>
      <c r="AS38" s="13" t="str">
        <f>PG_ValUOMxRand</f>
        <v/>
      </c>
      <c r="AT38" s="13" t="str">
        <f>PG_ValUOMxRand</f>
        <v/>
      </c>
      <c r="AU38" s="14" t="str">
        <f>PG_ValUOMxRand</f>
        <v/>
      </c>
      <c r="AV38" s="15" t="str">
        <f>PG_ValRand</f>
        <v/>
      </c>
      <c r="AW38" s="16" t="str">
        <f>PG_ValRand</f>
        <v/>
      </c>
      <c r="AX38" s="17" t="str">
        <f>PG_ValRand</f>
        <v/>
      </c>
      <c r="AY38" s="12" t="str">
        <f>PG_ValUOMxRand</f>
        <v/>
      </c>
      <c r="AZ38" s="14" t="str">
        <f>PG_ValUOMxRand</f>
        <v/>
      </c>
    </row>
    <row r="39" spans="1:52" ht="15" customHeight="1">
      <c r="A39" s="66"/>
      <c r="B39" s="18"/>
      <c r="C39" s="11"/>
      <c r="D39" s="12"/>
      <c r="E39" s="13"/>
      <c r="F39" s="13"/>
      <c r="G39" s="13"/>
      <c r="H39" s="14"/>
      <c r="I39" s="15"/>
      <c r="J39" s="16"/>
      <c r="K39" s="17"/>
      <c r="L39" s="12"/>
      <c r="M39" s="14"/>
      <c r="N39" s="31"/>
      <c r="O39" s="18"/>
      <c r="P39" s="11"/>
      <c r="Q39" s="12"/>
      <c r="R39" s="13"/>
      <c r="S39" s="13"/>
      <c r="T39" s="13"/>
      <c r="U39" s="14"/>
      <c r="V39" s="15"/>
      <c r="W39" s="16"/>
      <c r="X39" s="17"/>
      <c r="Y39" s="12"/>
      <c r="Z39" s="14"/>
      <c r="AA39" s="32"/>
      <c r="AB39" s="18" t="str">
        <f>PG_ConstNmRout</f>
        <v/>
      </c>
      <c r="AC39" s="11" t="str">
        <f>PG_ValUOMxRout</f>
        <v/>
      </c>
      <c r="AD39" s="12" t="str">
        <f>PG_ValUOMxRout</f>
        <v/>
      </c>
      <c r="AE39" s="13" t="str">
        <f>PG_ValUOMxRout</f>
        <v/>
      </c>
      <c r="AF39" s="13" t="str">
        <f>PG_ValUOMxRout</f>
        <v/>
      </c>
      <c r="AG39" s="13" t="str">
        <f>PG_ValUOMxRout</f>
        <v/>
      </c>
      <c r="AH39" s="14" t="str">
        <f>PG_ValUOMxRout</f>
        <v/>
      </c>
      <c r="AI39" s="15" t="str">
        <f>PG_ValRout</f>
        <v/>
      </c>
      <c r="AJ39" s="16" t="str">
        <f>PG_ValRout</f>
        <v/>
      </c>
      <c r="AK39" s="17" t="str">
        <f>PG_ValRout</f>
        <v/>
      </c>
      <c r="AL39" s="12" t="str">
        <f>PG_ValUOMxRout</f>
        <v/>
      </c>
      <c r="AM39" s="14" t="str">
        <f>PG_ValUOMxRout</f>
        <v/>
      </c>
      <c r="AN39" s="31"/>
      <c r="AO39" s="18" t="str">
        <f>PG_ConstNmRand</f>
        <v/>
      </c>
      <c r="AP39" s="11" t="str">
        <f>PG_ValUOMxRand</f>
        <v/>
      </c>
      <c r="AQ39" s="12" t="str">
        <f>PG_ValUOMxRand</f>
        <v/>
      </c>
      <c r="AR39" s="13" t="str">
        <f>PG_ValUOMxRand</f>
        <v/>
      </c>
      <c r="AS39" s="13" t="str">
        <f>PG_ValUOMxRand</f>
        <v/>
      </c>
      <c r="AT39" s="13" t="str">
        <f>PG_ValUOMxRand</f>
        <v/>
      </c>
      <c r="AU39" s="14" t="str">
        <f>PG_ValUOMxRand</f>
        <v/>
      </c>
      <c r="AV39" s="15" t="str">
        <f>PG_ValRand</f>
        <v/>
      </c>
      <c r="AW39" s="16" t="str">
        <f>PG_ValRand</f>
        <v/>
      </c>
      <c r="AX39" s="17" t="str">
        <f>PG_ValRand</f>
        <v/>
      </c>
      <c r="AY39" s="12" t="str">
        <f>PG_ValUOMxRand</f>
        <v/>
      </c>
      <c r="AZ39" s="14" t="str">
        <f>PG_ValUOMxRand</f>
        <v/>
      </c>
    </row>
    <row r="40" spans="1:52" ht="15" customHeight="1">
      <c r="A40" s="66"/>
      <c r="B40" s="18"/>
      <c r="C40" s="11"/>
      <c r="D40" s="12"/>
      <c r="E40" s="13"/>
      <c r="F40" s="13"/>
      <c r="G40" s="13"/>
      <c r="H40" s="14"/>
      <c r="I40" s="15"/>
      <c r="J40" s="16"/>
      <c r="K40" s="17"/>
      <c r="L40" s="12"/>
      <c r="M40" s="14"/>
      <c r="N40" s="31"/>
      <c r="O40" s="18"/>
      <c r="P40" s="11"/>
      <c r="Q40" s="12"/>
      <c r="R40" s="13"/>
      <c r="S40" s="13"/>
      <c r="T40" s="13"/>
      <c r="U40" s="14"/>
      <c r="V40" s="15"/>
      <c r="W40" s="16"/>
      <c r="X40" s="17"/>
      <c r="Y40" s="12"/>
      <c r="Z40" s="14"/>
      <c r="AA40" s="32"/>
      <c r="AB40" s="18" t="str">
        <f>PG_ConstNmRout</f>
        <v/>
      </c>
      <c r="AC40" s="11" t="str">
        <f>PG_ValUOMxRout</f>
        <v/>
      </c>
      <c r="AD40" s="12" t="str">
        <f>PG_ValUOMxRout</f>
        <v/>
      </c>
      <c r="AE40" s="13" t="str">
        <f>PG_ValUOMxRout</f>
        <v/>
      </c>
      <c r="AF40" s="13" t="str">
        <f>PG_ValUOMxRout</f>
        <v/>
      </c>
      <c r="AG40" s="13" t="str">
        <f>PG_ValUOMxRout</f>
        <v/>
      </c>
      <c r="AH40" s="14" t="str">
        <f>PG_ValUOMxRout</f>
        <v/>
      </c>
      <c r="AI40" s="15" t="str">
        <f>PG_ValRout</f>
        <v/>
      </c>
      <c r="AJ40" s="16" t="str">
        <f>PG_ValRout</f>
        <v/>
      </c>
      <c r="AK40" s="17" t="str">
        <f>PG_ValRout</f>
        <v/>
      </c>
      <c r="AL40" s="12" t="str">
        <f>PG_ValUOMxRout</f>
        <v/>
      </c>
      <c r="AM40" s="14" t="str">
        <f>PG_ValUOMxRout</f>
        <v/>
      </c>
      <c r="AN40" s="31"/>
      <c r="AO40" s="18" t="str">
        <f>PG_ConstNmRand</f>
        <v/>
      </c>
      <c r="AP40" s="11" t="str">
        <f>PG_ValUOMxRand</f>
        <v/>
      </c>
      <c r="AQ40" s="12" t="str">
        <f>PG_ValUOMxRand</f>
        <v/>
      </c>
      <c r="AR40" s="13" t="str">
        <f>PG_ValUOMxRand</f>
        <v/>
      </c>
      <c r="AS40" s="13" t="str">
        <f>PG_ValUOMxRand</f>
        <v/>
      </c>
      <c r="AT40" s="13" t="str">
        <f>PG_ValUOMxRand</f>
        <v/>
      </c>
      <c r="AU40" s="14" t="str">
        <f>PG_ValUOMxRand</f>
        <v/>
      </c>
      <c r="AV40" s="15" t="str">
        <f>PG_ValRand</f>
        <v/>
      </c>
      <c r="AW40" s="16" t="str">
        <f>PG_ValRand</f>
        <v/>
      </c>
      <c r="AX40" s="17" t="str">
        <f>PG_ValRand</f>
        <v/>
      </c>
      <c r="AY40" s="12" t="str">
        <f>PG_ValUOMxRand</f>
        <v/>
      </c>
      <c r="AZ40" s="14" t="str">
        <f>PG_ValUOMxRand</f>
        <v/>
      </c>
    </row>
    <row r="41" spans="1:52" ht="15" customHeight="1">
      <c r="A41" s="66"/>
      <c r="B41" s="18"/>
      <c r="C41" s="11"/>
      <c r="D41" s="12"/>
      <c r="E41" s="13"/>
      <c r="F41" s="13"/>
      <c r="G41" s="13"/>
      <c r="H41" s="14"/>
      <c r="I41" s="15"/>
      <c r="J41" s="16"/>
      <c r="K41" s="17"/>
      <c r="L41" s="12"/>
      <c r="M41" s="14"/>
      <c r="N41" s="31"/>
      <c r="O41" s="18"/>
      <c r="P41" s="11"/>
      <c r="Q41" s="12"/>
      <c r="R41" s="13"/>
      <c r="S41" s="13"/>
      <c r="T41" s="13"/>
      <c r="U41" s="14"/>
      <c r="V41" s="15"/>
      <c r="W41" s="16"/>
      <c r="X41" s="17"/>
      <c r="Y41" s="12"/>
      <c r="Z41" s="14"/>
      <c r="AA41" s="32"/>
      <c r="AB41" s="18" t="str">
        <f>PG_ConstNmRout</f>
        <v/>
      </c>
      <c r="AC41" s="11" t="str">
        <f>PG_ValUOMxRout</f>
        <v/>
      </c>
      <c r="AD41" s="12" t="str">
        <f>PG_ValUOMxRout</f>
        <v/>
      </c>
      <c r="AE41" s="13" t="str">
        <f>PG_ValUOMxRout</f>
        <v/>
      </c>
      <c r="AF41" s="13" t="str">
        <f>PG_ValUOMxRout</f>
        <v/>
      </c>
      <c r="AG41" s="13" t="str">
        <f>PG_ValUOMxRout</f>
        <v/>
      </c>
      <c r="AH41" s="14" t="str">
        <f>PG_ValUOMxRout</f>
        <v/>
      </c>
      <c r="AI41" s="15" t="str">
        <f>PG_ValRout</f>
        <v/>
      </c>
      <c r="AJ41" s="16" t="str">
        <f>PG_ValRout</f>
        <v/>
      </c>
      <c r="AK41" s="17" t="str">
        <f>PG_ValRout</f>
        <v/>
      </c>
      <c r="AL41" s="12" t="str">
        <f>PG_ValUOMxRout</f>
        <v/>
      </c>
      <c r="AM41" s="14" t="str">
        <f>PG_ValUOMxRout</f>
        <v/>
      </c>
      <c r="AN41" s="31"/>
      <c r="AO41" s="18" t="str">
        <f>PG_ConstNmRand</f>
        <v/>
      </c>
      <c r="AP41" s="11" t="str">
        <f>PG_ValUOMxRand</f>
        <v/>
      </c>
      <c r="AQ41" s="12" t="str">
        <f>PG_ValUOMxRand</f>
        <v/>
      </c>
      <c r="AR41" s="13" t="str">
        <f>PG_ValUOMxRand</f>
        <v/>
      </c>
      <c r="AS41" s="13" t="str">
        <f>PG_ValUOMxRand</f>
        <v/>
      </c>
      <c r="AT41" s="13" t="str">
        <f>PG_ValUOMxRand</f>
        <v/>
      </c>
      <c r="AU41" s="14" t="str">
        <f>PG_ValUOMxRand</f>
        <v/>
      </c>
      <c r="AV41" s="15" t="str">
        <f>PG_ValRand</f>
        <v/>
      </c>
      <c r="AW41" s="16" t="str">
        <f>PG_ValRand</f>
        <v/>
      </c>
      <c r="AX41" s="17" t="str">
        <f>PG_ValRand</f>
        <v/>
      </c>
      <c r="AY41" s="12" t="str">
        <f>PG_ValUOMxRand</f>
        <v/>
      </c>
      <c r="AZ41" s="14" t="str">
        <f>PG_ValUOMxRand</f>
        <v/>
      </c>
    </row>
    <row r="42" spans="1:52" ht="15" customHeight="1">
      <c r="A42" s="66"/>
      <c r="B42" s="18"/>
      <c r="C42" s="11"/>
      <c r="D42" s="12"/>
      <c r="E42" s="13"/>
      <c r="F42" s="13"/>
      <c r="G42" s="13"/>
      <c r="H42" s="14"/>
      <c r="I42" s="15"/>
      <c r="J42" s="16"/>
      <c r="K42" s="17"/>
      <c r="L42" s="12"/>
      <c r="M42" s="14"/>
      <c r="N42" s="31"/>
      <c r="O42" s="18"/>
      <c r="P42" s="11"/>
      <c r="Q42" s="12"/>
      <c r="R42" s="13"/>
      <c r="S42" s="13"/>
      <c r="T42" s="13"/>
      <c r="U42" s="14"/>
      <c r="V42" s="15"/>
      <c r="W42" s="16"/>
      <c r="X42" s="17"/>
      <c r="Y42" s="12"/>
      <c r="Z42" s="14"/>
      <c r="AA42" s="32"/>
      <c r="AB42" s="18" t="str">
        <f>PG_ConstNmRout</f>
        <v/>
      </c>
      <c r="AC42" s="11" t="str">
        <f>PG_ValUOMxRout</f>
        <v/>
      </c>
      <c r="AD42" s="12" t="str">
        <f>PG_ValUOMxRout</f>
        <v/>
      </c>
      <c r="AE42" s="13" t="str">
        <f>PG_ValUOMxRout</f>
        <v/>
      </c>
      <c r="AF42" s="13" t="str">
        <f>PG_ValUOMxRout</f>
        <v/>
      </c>
      <c r="AG42" s="13" t="str">
        <f>PG_ValUOMxRout</f>
        <v/>
      </c>
      <c r="AH42" s="14" t="str">
        <f>PG_ValUOMxRout</f>
        <v/>
      </c>
      <c r="AI42" s="15" t="str">
        <f>PG_ValRout</f>
        <v/>
      </c>
      <c r="AJ42" s="16" t="str">
        <f>PG_ValRout</f>
        <v/>
      </c>
      <c r="AK42" s="17" t="str">
        <f>PG_ValRout</f>
        <v/>
      </c>
      <c r="AL42" s="12" t="str">
        <f>PG_ValUOMxRout</f>
        <v/>
      </c>
      <c r="AM42" s="14" t="str">
        <f>PG_ValUOMxRout</f>
        <v/>
      </c>
      <c r="AN42" s="31"/>
      <c r="AO42" s="18" t="str">
        <f>PG_ConstNmRand</f>
        <v/>
      </c>
      <c r="AP42" s="11" t="str">
        <f>PG_ValUOMxRand</f>
        <v/>
      </c>
      <c r="AQ42" s="12" t="str">
        <f>PG_ValUOMxRand</f>
        <v/>
      </c>
      <c r="AR42" s="13" t="str">
        <f>PG_ValUOMxRand</f>
        <v/>
      </c>
      <c r="AS42" s="13" t="str">
        <f>PG_ValUOMxRand</f>
        <v/>
      </c>
      <c r="AT42" s="13" t="str">
        <f>PG_ValUOMxRand</f>
        <v/>
      </c>
      <c r="AU42" s="14" t="str">
        <f>PG_ValUOMxRand</f>
        <v/>
      </c>
      <c r="AV42" s="15" t="str">
        <f>PG_ValRand</f>
        <v/>
      </c>
      <c r="AW42" s="16" t="str">
        <f>PG_ValRand</f>
        <v/>
      </c>
      <c r="AX42" s="17" t="str">
        <f>PG_ValRand</f>
        <v/>
      </c>
      <c r="AY42" s="12" t="str">
        <f>PG_ValUOMxRand</f>
        <v/>
      </c>
      <c r="AZ42" s="14" t="str">
        <f>PG_ValUOMxRand</f>
        <v/>
      </c>
    </row>
    <row r="43" spans="1:52" ht="15" customHeight="1">
      <c r="A43" s="66"/>
      <c r="B43" s="18"/>
      <c r="C43" s="11"/>
      <c r="D43" s="12"/>
      <c r="E43" s="13"/>
      <c r="F43" s="13"/>
      <c r="G43" s="13"/>
      <c r="H43" s="14"/>
      <c r="I43" s="15"/>
      <c r="J43" s="16"/>
      <c r="K43" s="17"/>
      <c r="L43" s="12"/>
      <c r="M43" s="14"/>
      <c r="N43" s="31"/>
      <c r="O43" s="18"/>
      <c r="P43" s="11"/>
      <c r="Q43" s="12"/>
      <c r="R43" s="13"/>
      <c r="S43" s="13"/>
      <c r="T43" s="13"/>
      <c r="U43" s="14"/>
      <c r="V43" s="15"/>
      <c r="W43" s="16"/>
      <c r="X43" s="17"/>
      <c r="Y43" s="12"/>
      <c r="Z43" s="14"/>
      <c r="AA43" s="32"/>
      <c r="AB43" s="18" t="str">
        <f>PG_ConstNmRout</f>
        <v/>
      </c>
      <c r="AC43" s="11" t="str">
        <f>PG_ValUOMxRout</f>
        <v/>
      </c>
      <c r="AD43" s="12" t="str">
        <f>PG_ValUOMxRout</f>
        <v/>
      </c>
      <c r="AE43" s="13" t="str">
        <f>PG_ValUOMxRout</f>
        <v/>
      </c>
      <c r="AF43" s="13" t="str">
        <f>PG_ValUOMxRout</f>
        <v/>
      </c>
      <c r="AG43" s="13" t="str">
        <f>PG_ValUOMxRout</f>
        <v/>
      </c>
      <c r="AH43" s="14" t="str">
        <f>PG_ValUOMxRout</f>
        <v/>
      </c>
      <c r="AI43" s="15" t="str">
        <f>PG_ValRout</f>
        <v/>
      </c>
      <c r="AJ43" s="16" t="str">
        <f>PG_ValRout</f>
        <v/>
      </c>
      <c r="AK43" s="17" t="str">
        <f>PG_ValRout</f>
        <v/>
      </c>
      <c r="AL43" s="12" t="str">
        <f>PG_ValUOMxRout</f>
        <v/>
      </c>
      <c r="AM43" s="14" t="str">
        <f>PG_ValUOMxRout</f>
        <v/>
      </c>
      <c r="AN43" s="31"/>
      <c r="AO43" s="18" t="str">
        <f>PG_ConstNmRand</f>
        <v/>
      </c>
      <c r="AP43" s="11" t="str">
        <f>PG_ValUOMxRand</f>
        <v/>
      </c>
      <c r="AQ43" s="12" t="str">
        <f>PG_ValUOMxRand</f>
        <v/>
      </c>
      <c r="AR43" s="13" t="str">
        <f>PG_ValUOMxRand</f>
        <v/>
      </c>
      <c r="AS43" s="13" t="str">
        <f>PG_ValUOMxRand</f>
        <v/>
      </c>
      <c r="AT43" s="13" t="str">
        <f>PG_ValUOMxRand</f>
        <v/>
      </c>
      <c r="AU43" s="14" t="str">
        <f>PG_ValUOMxRand</f>
        <v/>
      </c>
      <c r="AV43" s="15" t="str">
        <f>PG_ValRand</f>
        <v/>
      </c>
      <c r="AW43" s="16" t="str">
        <f>PG_ValRand</f>
        <v/>
      </c>
      <c r="AX43" s="17" t="str">
        <f>PG_ValRand</f>
        <v/>
      </c>
      <c r="AY43" s="12" t="str">
        <f>PG_ValUOMxRand</f>
        <v/>
      </c>
      <c r="AZ43" s="14" t="str">
        <f>PG_ValUOMxRand</f>
        <v/>
      </c>
    </row>
    <row r="44" spans="1:52" ht="15" customHeight="1">
      <c r="A44" s="66"/>
      <c r="B44" s="18"/>
      <c r="C44" s="11"/>
      <c r="D44" s="12"/>
      <c r="E44" s="13"/>
      <c r="F44" s="13"/>
      <c r="G44" s="13"/>
      <c r="H44" s="14"/>
      <c r="I44" s="15"/>
      <c r="J44" s="16"/>
      <c r="K44" s="17"/>
      <c r="L44" s="12"/>
      <c r="M44" s="14"/>
      <c r="N44" s="31"/>
      <c r="O44" s="18"/>
      <c r="P44" s="11"/>
      <c r="Q44" s="12"/>
      <c r="R44" s="13"/>
      <c r="S44" s="13"/>
      <c r="T44" s="13"/>
      <c r="U44" s="14"/>
      <c r="V44" s="15"/>
      <c r="W44" s="16"/>
      <c r="X44" s="17"/>
      <c r="Y44" s="12"/>
      <c r="Z44" s="14"/>
      <c r="AA44" s="32"/>
      <c r="AB44" s="18" t="str">
        <f>PG_ConstNmRout</f>
        <v/>
      </c>
      <c r="AC44" s="11" t="str">
        <f>PG_ValUOMxRout</f>
        <v/>
      </c>
      <c r="AD44" s="12" t="str">
        <f>PG_ValUOMxRout</f>
        <v/>
      </c>
      <c r="AE44" s="13" t="str">
        <f>PG_ValUOMxRout</f>
        <v/>
      </c>
      <c r="AF44" s="13" t="str">
        <f>PG_ValUOMxRout</f>
        <v/>
      </c>
      <c r="AG44" s="13" t="str">
        <f>PG_ValUOMxRout</f>
        <v/>
      </c>
      <c r="AH44" s="14" t="str">
        <f>PG_ValUOMxRout</f>
        <v/>
      </c>
      <c r="AI44" s="15" t="str">
        <f>PG_ValRout</f>
        <v/>
      </c>
      <c r="AJ44" s="16" t="str">
        <f>PG_ValRout</f>
        <v/>
      </c>
      <c r="AK44" s="17" t="str">
        <f>PG_ValRout</f>
        <v/>
      </c>
      <c r="AL44" s="12" t="str">
        <f>PG_ValUOMxRout</f>
        <v/>
      </c>
      <c r="AM44" s="14" t="str">
        <f>PG_ValUOMxRout</f>
        <v/>
      </c>
      <c r="AN44" s="31"/>
      <c r="AO44" s="18" t="str">
        <f>PG_ConstNmRand</f>
        <v/>
      </c>
      <c r="AP44" s="11" t="str">
        <f>PG_ValUOMxRand</f>
        <v/>
      </c>
      <c r="AQ44" s="12" t="str">
        <f>PG_ValUOMxRand</f>
        <v/>
      </c>
      <c r="AR44" s="13" t="str">
        <f>PG_ValUOMxRand</f>
        <v/>
      </c>
      <c r="AS44" s="13" t="str">
        <f>PG_ValUOMxRand</f>
        <v/>
      </c>
      <c r="AT44" s="13" t="str">
        <f>PG_ValUOMxRand</f>
        <v/>
      </c>
      <c r="AU44" s="14" t="str">
        <f>PG_ValUOMxRand</f>
        <v/>
      </c>
      <c r="AV44" s="15" t="str">
        <f>PG_ValRand</f>
        <v/>
      </c>
      <c r="AW44" s="16" t="str">
        <f>PG_ValRand</f>
        <v/>
      </c>
      <c r="AX44" s="17" t="str">
        <f>PG_ValRand</f>
        <v/>
      </c>
      <c r="AY44" s="12" t="str">
        <f>PG_ValUOMxRand</f>
        <v/>
      </c>
      <c r="AZ44" s="14" t="str">
        <f>PG_ValUOMxRand</f>
        <v/>
      </c>
    </row>
    <row r="45" spans="1:52" ht="15" customHeight="1">
      <c r="A45" s="66"/>
      <c r="B45" s="18"/>
      <c r="C45" s="11"/>
      <c r="D45" s="12"/>
      <c r="E45" s="13"/>
      <c r="F45" s="13"/>
      <c r="G45" s="13"/>
      <c r="H45" s="14"/>
      <c r="I45" s="15"/>
      <c r="J45" s="16"/>
      <c r="K45" s="17"/>
      <c r="L45" s="12"/>
      <c r="M45" s="14"/>
      <c r="N45" s="31"/>
      <c r="O45" s="18"/>
      <c r="P45" s="11"/>
      <c r="Q45" s="12"/>
      <c r="R45" s="13"/>
      <c r="S45" s="13"/>
      <c r="T45" s="13"/>
      <c r="U45" s="14"/>
      <c r="V45" s="15"/>
      <c r="W45" s="16"/>
      <c r="X45" s="17"/>
      <c r="Y45" s="12"/>
      <c r="Z45" s="14"/>
      <c r="AA45" s="32"/>
      <c r="AB45" s="18" t="str">
        <f>PG_ConstNmRout</f>
        <v/>
      </c>
      <c r="AC45" s="11" t="str">
        <f>PG_ValUOMxRout</f>
        <v/>
      </c>
      <c r="AD45" s="12" t="str">
        <f>PG_ValUOMxRout</f>
        <v/>
      </c>
      <c r="AE45" s="13" t="str">
        <f>PG_ValUOMxRout</f>
        <v/>
      </c>
      <c r="AF45" s="13" t="str">
        <f>PG_ValUOMxRout</f>
        <v/>
      </c>
      <c r="AG45" s="13" t="str">
        <f>PG_ValUOMxRout</f>
        <v/>
      </c>
      <c r="AH45" s="14" t="str">
        <f>PG_ValUOMxRout</f>
        <v/>
      </c>
      <c r="AI45" s="15" t="str">
        <f>PG_ValRout</f>
        <v/>
      </c>
      <c r="AJ45" s="16" t="str">
        <f>PG_ValRout</f>
        <v/>
      </c>
      <c r="AK45" s="17" t="str">
        <f>PG_ValRout</f>
        <v/>
      </c>
      <c r="AL45" s="12" t="str">
        <f>PG_ValUOMxRout</f>
        <v/>
      </c>
      <c r="AM45" s="14" t="str">
        <f>PG_ValUOMxRout</f>
        <v/>
      </c>
      <c r="AN45" s="31"/>
      <c r="AO45" s="18" t="str">
        <f>PG_ConstNmRand</f>
        <v/>
      </c>
      <c r="AP45" s="11" t="str">
        <f>PG_ValUOMxRand</f>
        <v/>
      </c>
      <c r="AQ45" s="12" t="str">
        <f>PG_ValUOMxRand</f>
        <v/>
      </c>
      <c r="AR45" s="13" t="str">
        <f>PG_ValUOMxRand</f>
        <v/>
      </c>
      <c r="AS45" s="13" t="str">
        <f>PG_ValUOMxRand</f>
        <v/>
      </c>
      <c r="AT45" s="13" t="str">
        <f>PG_ValUOMxRand</f>
        <v/>
      </c>
      <c r="AU45" s="14" t="str">
        <f>PG_ValUOMxRand</f>
        <v/>
      </c>
      <c r="AV45" s="15" t="str">
        <f>PG_ValRand</f>
        <v/>
      </c>
      <c r="AW45" s="16" t="str">
        <f>PG_ValRand</f>
        <v/>
      </c>
      <c r="AX45" s="17" t="str">
        <f>PG_ValRand</f>
        <v/>
      </c>
      <c r="AY45" s="12" t="str">
        <f>PG_ValUOMxRand</f>
        <v/>
      </c>
      <c r="AZ45" s="14" t="str">
        <f>PG_ValUOMxRand</f>
        <v/>
      </c>
    </row>
    <row r="46" spans="1:52" ht="15" customHeight="1">
      <c r="A46" s="66"/>
      <c r="B46" s="18"/>
      <c r="C46" s="11"/>
      <c r="D46" s="12"/>
      <c r="E46" s="13"/>
      <c r="F46" s="13"/>
      <c r="G46" s="13"/>
      <c r="H46" s="14"/>
      <c r="I46" s="15"/>
      <c r="J46" s="16"/>
      <c r="K46" s="17"/>
      <c r="L46" s="12"/>
      <c r="M46" s="14"/>
      <c r="N46" s="31"/>
      <c r="O46" s="18"/>
      <c r="P46" s="11"/>
      <c r="Q46" s="12"/>
      <c r="R46" s="13"/>
      <c r="S46" s="13"/>
      <c r="T46" s="13"/>
      <c r="U46" s="14"/>
      <c r="V46" s="15"/>
      <c r="W46" s="16"/>
      <c r="X46" s="17"/>
      <c r="Y46" s="12"/>
      <c r="Z46" s="14"/>
      <c r="AA46" s="32"/>
      <c r="AB46" s="18" t="str">
        <f>PG_ConstNmRout</f>
        <v/>
      </c>
      <c r="AC46" s="11" t="str">
        <f>PG_ValUOMxRout</f>
        <v/>
      </c>
      <c r="AD46" s="12" t="str">
        <f>PG_ValUOMxRout</f>
        <v/>
      </c>
      <c r="AE46" s="13" t="str">
        <f>PG_ValUOMxRout</f>
        <v/>
      </c>
      <c r="AF46" s="13" t="str">
        <f>PG_ValUOMxRout</f>
        <v/>
      </c>
      <c r="AG46" s="13" t="str">
        <f>PG_ValUOMxRout</f>
        <v/>
      </c>
      <c r="AH46" s="14" t="str">
        <f>PG_ValUOMxRout</f>
        <v/>
      </c>
      <c r="AI46" s="15" t="str">
        <f>PG_ValRout</f>
        <v/>
      </c>
      <c r="AJ46" s="16" t="str">
        <f>PG_ValRout</f>
        <v/>
      </c>
      <c r="AK46" s="17" t="str">
        <f>PG_ValRout</f>
        <v/>
      </c>
      <c r="AL46" s="12" t="str">
        <f>PG_ValUOMxRout</f>
        <v/>
      </c>
      <c r="AM46" s="14" t="str">
        <f>PG_ValUOMxRout</f>
        <v/>
      </c>
      <c r="AN46" s="31"/>
      <c r="AO46" s="18" t="str">
        <f>PG_ConstNmRand</f>
        <v/>
      </c>
      <c r="AP46" s="11" t="str">
        <f>PG_ValUOMxRand</f>
        <v/>
      </c>
      <c r="AQ46" s="12" t="str">
        <f>PG_ValUOMxRand</f>
        <v/>
      </c>
      <c r="AR46" s="13" t="str">
        <f>PG_ValUOMxRand</f>
        <v/>
      </c>
      <c r="AS46" s="13" t="str">
        <f>PG_ValUOMxRand</f>
        <v/>
      </c>
      <c r="AT46" s="13" t="str">
        <f>PG_ValUOMxRand</f>
        <v/>
      </c>
      <c r="AU46" s="14" t="str">
        <f>PG_ValUOMxRand</f>
        <v/>
      </c>
      <c r="AV46" s="15" t="str">
        <f>PG_ValRand</f>
        <v/>
      </c>
      <c r="AW46" s="16" t="str">
        <f>PG_ValRand</f>
        <v/>
      </c>
      <c r="AX46" s="17" t="str">
        <f>PG_ValRand</f>
        <v/>
      </c>
      <c r="AY46" s="12" t="str">
        <f>PG_ValUOMxRand</f>
        <v/>
      </c>
      <c r="AZ46" s="14" t="str">
        <f>PG_ValUOMxRand</f>
        <v/>
      </c>
    </row>
    <row r="47" spans="1:52" ht="15" customHeight="1">
      <c r="A47" s="66"/>
      <c r="B47" s="18"/>
      <c r="C47" s="11"/>
      <c r="D47" s="12"/>
      <c r="E47" s="13"/>
      <c r="F47" s="13"/>
      <c r="G47" s="13"/>
      <c r="H47" s="14"/>
      <c r="I47" s="15"/>
      <c r="J47" s="16"/>
      <c r="K47" s="17"/>
      <c r="L47" s="12"/>
      <c r="M47" s="14"/>
      <c r="N47" s="31"/>
      <c r="O47" s="18"/>
      <c r="P47" s="11"/>
      <c r="Q47" s="12"/>
      <c r="R47" s="13"/>
      <c r="S47" s="13"/>
      <c r="T47" s="13"/>
      <c r="U47" s="14"/>
      <c r="V47" s="15"/>
      <c r="W47" s="16"/>
      <c r="X47" s="17"/>
      <c r="Y47" s="12"/>
      <c r="Z47" s="14"/>
      <c r="AA47" s="32"/>
      <c r="AB47" s="18" t="str">
        <f>PG_ConstNmRout</f>
        <v/>
      </c>
      <c r="AC47" s="11" t="str">
        <f>PG_ValUOMxRout</f>
        <v/>
      </c>
      <c r="AD47" s="12" t="str">
        <f>PG_ValUOMxRout</f>
        <v/>
      </c>
      <c r="AE47" s="13" t="str">
        <f>PG_ValUOMxRout</f>
        <v/>
      </c>
      <c r="AF47" s="13" t="str">
        <f>PG_ValUOMxRout</f>
        <v/>
      </c>
      <c r="AG47" s="13" t="str">
        <f>PG_ValUOMxRout</f>
        <v/>
      </c>
      <c r="AH47" s="14" t="str">
        <f>PG_ValUOMxRout</f>
        <v/>
      </c>
      <c r="AI47" s="15" t="str">
        <f>PG_ValRout</f>
        <v/>
      </c>
      <c r="AJ47" s="16" t="str">
        <f>PG_ValRout</f>
        <v/>
      </c>
      <c r="AK47" s="17" t="str">
        <f>PG_ValRout</f>
        <v/>
      </c>
      <c r="AL47" s="12" t="str">
        <f>PG_ValUOMxRout</f>
        <v/>
      </c>
      <c r="AM47" s="14" t="str">
        <f>PG_ValUOMxRout</f>
        <v/>
      </c>
      <c r="AN47" s="31"/>
      <c r="AO47" s="18" t="str">
        <f>PG_ConstNmRand</f>
        <v/>
      </c>
      <c r="AP47" s="11" t="str">
        <f>PG_ValUOMxRand</f>
        <v/>
      </c>
      <c r="AQ47" s="12" t="str">
        <f>PG_ValUOMxRand</f>
        <v/>
      </c>
      <c r="AR47" s="13" t="str">
        <f>PG_ValUOMxRand</f>
        <v/>
      </c>
      <c r="AS47" s="13" t="str">
        <f>PG_ValUOMxRand</f>
        <v/>
      </c>
      <c r="AT47" s="13" t="str">
        <f>PG_ValUOMxRand</f>
        <v/>
      </c>
      <c r="AU47" s="14" t="str">
        <f>PG_ValUOMxRand</f>
        <v/>
      </c>
      <c r="AV47" s="15" t="str">
        <f>PG_ValRand</f>
        <v/>
      </c>
      <c r="AW47" s="16" t="str">
        <f>PG_ValRand</f>
        <v/>
      </c>
      <c r="AX47" s="17" t="str">
        <f>PG_ValRand</f>
        <v/>
      </c>
      <c r="AY47" s="12" t="str">
        <f>PG_ValUOMxRand</f>
        <v/>
      </c>
      <c r="AZ47" s="14" t="str">
        <f>PG_ValUOMxRand</f>
        <v/>
      </c>
    </row>
    <row r="48" spans="1:52" ht="15" customHeight="1">
      <c r="A48" s="66"/>
      <c r="B48" s="18"/>
      <c r="C48" s="11"/>
      <c r="D48" s="12"/>
      <c r="E48" s="13"/>
      <c r="F48" s="13"/>
      <c r="G48" s="13"/>
      <c r="H48" s="14"/>
      <c r="I48" s="15"/>
      <c r="J48" s="16"/>
      <c r="K48" s="17"/>
      <c r="L48" s="12"/>
      <c r="M48" s="14"/>
      <c r="N48" s="31"/>
      <c r="O48" s="18"/>
      <c r="P48" s="11"/>
      <c r="Q48" s="12"/>
      <c r="R48" s="13"/>
      <c r="S48" s="13"/>
      <c r="T48" s="13"/>
      <c r="U48" s="14"/>
      <c r="V48" s="15"/>
      <c r="W48" s="16"/>
      <c r="X48" s="17"/>
      <c r="Y48" s="12"/>
      <c r="Z48" s="14"/>
      <c r="AA48" s="32"/>
      <c r="AB48" s="18" t="str">
        <f>PG_ConstNmRout</f>
        <v/>
      </c>
      <c r="AC48" s="11" t="str">
        <f>PG_ValUOMxRout</f>
        <v/>
      </c>
      <c r="AD48" s="12" t="str">
        <f>PG_ValUOMxRout</f>
        <v/>
      </c>
      <c r="AE48" s="13" t="str">
        <f>PG_ValUOMxRout</f>
        <v/>
      </c>
      <c r="AF48" s="13" t="str">
        <f>PG_ValUOMxRout</f>
        <v/>
      </c>
      <c r="AG48" s="13" t="str">
        <f>PG_ValUOMxRout</f>
        <v/>
      </c>
      <c r="AH48" s="14" t="str">
        <f>PG_ValUOMxRout</f>
        <v/>
      </c>
      <c r="AI48" s="15" t="str">
        <f>PG_ValRout</f>
        <v/>
      </c>
      <c r="AJ48" s="16" t="str">
        <f>PG_ValRout</f>
        <v/>
      </c>
      <c r="AK48" s="17" t="str">
        <f>PG_ValRout</f>
        <v/>
      </c>
      <c r="AL48" s="12" t="str">
        <f>PG_ValUOMxRout</f>
        <v/>
      </c>
      <c r="AM48" s="14" t="str">
        <f>PG_ValUOMxRout</f>
        <v/>
      </c>
      <c r="AN48" s="31"/>
      <c r="AO48" s="18" t="str">
        <f>PG_ConstNmRand</f>
        <v/>
      </c>
      <c r="AP48" s="11" t="str">
        <f>PG_ValUOMxRand</f>
        <v/>
      </c>
      <c r="AQ48" s="12" t="str">
        <f>PG_ValUOMxRand</f>
        <v/>
      </c>
      <c r="AR48" s="13" t="str">
        <f>PG_ValUOMxRand</f>
        <v/>
      </c>
      <c r="AS48" s="13" t="str">
        <f>PG_ValUOMxRand</f>
        <v/>
      </c>
      <c r="AT48" s="13" t="str">
        <f>PG_ValUOMxRand</f>
        <v/>
      </c>
      <c r="AU48" s="14" t="str">
        <f>PG_ValUOMxRand</f>
        <v/>
      </c>
      <c r="AV48" s="15" t="str">
        <f>PG_ValRand</f>
        <v/>
      </c>
      <c r="AW48" s="16" t="str">
        <f>PG_ValRand</f>
        <v/>
      </c>
      <c r="AX48" s="17" t="str">
        <f>PG_ValRand</f>
        <v/>
      </c>
      <c r="AY48" s="12" t="str">
        <f>PG_ValUOMxRand</f>
        <v/>
      </c>
      <c r="AZ48" s="14" t="str">
        <f>PG_ValUOMxRand</f>
        <v/>
      </c>
    </row>
    <row r="49" spans="1:52" ht="15" customHeight="1">
      <c r="A49" s="66"/>
      <c r="B49" s="18"/>
      <c r="C49" s="11"/>
      <c r="D49" s="12"/>
      <c r="E49" s="13"/>
      <c r="F49" s="13"/>
      <c r="G49" s="13"/>
      <c r="H49" s="14"/>
      <c r="I49" s="15"/>
      <c r="J49" s="16"/>
      <c r="K49" s="17"/>
      <c r="L49" s="12"/>
      <c r="M49" s="14"/>
      <c r="N49" s="31"/>
      <c r="O49" s="18"/>
      <c r="P49" s="11"/>
      <c r="Q49" s="12"/>
      <c r="R49" s="13"/>
      <c r="S49" s="13"/>
      <c r="T49" s="13"/>
      <c r="U49" s="14"/>
      <c r="V49" s="15"/>
      <c r="W49" s="16"/>
      <c r="X49" s="17"/>
      <c r="Y49" s="12"/>
      <c r="Z49" s="14"/>
      <c r="AA49" s="32"/>
      <c r="AB49" s="18" t="str">
        <f>PG_ConstNmRout</f>
        <v/>
      </c>
      <c r="AC49" s="11" t="str">
        <f>PG_ValUOMxRout</f>
        <v/>
      </c>
      <c r="AD49" s="12" t="str">
        <f>PG_ValUOMxRout</f>
        <v/>
      </c>
      <c r="AE49" s="13" t="str">
        <f>PG_ValUOMxRout</f>
        <v/>
      </c>
      <c r="AF49" s="13" t="str">
        <f>PG_ValUOMxRout</f>
        <v/>
      </c>
      <c r="AG49" s="13" t="str">
        <f>PG_ValUOMxRout</f>
        <v/>
      </c>
      <c r="AH49" s="14" t="str">
        <f>PG_ValUOMxRout</f>
        <v/>
      </c>
      <c r="AI49" s="15" t="str">
        <f>PG_ValRout</f>
        <v/>
      </c>
      <c r="AJ49" s="16" t="str">
        <f>PG_ValRout</f>
        <v/>
      </c>
      <c r="AK49" s="17" t="str">
        <f>PG_ValRout</f>
        <v/>
      </c>
      <c r="AL49" s="12" t="str">
        <f>PG_ValUOMxRout</f>
        <v/>
      </c>
      <c r="AM49" s="14" t="str">
        <f>PG_ValUOMxRout</f>
        <v/>
      </c>
      <c r="AN49" s="31"/>
      <c r="AO49" s="18" t="str">
        <f>PG_ConstNmRand</f>
        <v/>
      </c>
      <c r="AP49" s="11" t="str">
        <f>PG_ValUOMxRand</f>
        <v/>
      </c>
      <c r="AQ49" s="12" t="str">
        <f>PG_ValUOMxRand</f>
        <v/>
      </c>
      <c r="AR49" s="13" t="str">
        <f>PG_ValUOMxRand</f>
        <v/>
      </c>
      <c r="AS49" s="13" t="str">
        <f>PG_ValUOMxRand</f>
        <v/>
      </c>
      <c r="AT49" s="13" t="str">
        <f>PG_ValUOMxRand</f>
        <v/>
      </c>
      <c r="AU49" s="14" t="str">
        <f>PG_ValUOMxRand</f>
        <v/>
      </c>
      <c r="AV49" s="15" t="str">
        <f>PG_ValRand</f>
        <v/>
      </c>
      <c r="AW49" s="16" t="str">
        <f>PG_ValRand</f>
        <v/>
      </c>
      <c r="AX49" s="17" t="str">
        <f>PG_ValRand</f>
        <v/>
      </c>
      <c r="AY49" s="12" t="str">
        <f>PG_ValUOMxRand</f>
        <v/>
      </c>
      <c r="AZ49" s="14" t="str">
        <f>PG_ValUOMxRand</f>
        <v/>
      </c>
    </row>
    <row r="50" spans="1:52" ht="15" customHeight="1">
      <c r="A50" s="66"/>
      <c r="B50" s="18"/>
      <c r="C50" s="11"/>
      <c r="D50" s="12"/>
      <c r="E50" s="13"/>
      <c r="F50" s="13"/>
      <c r="G50" s="13"/>
      <c r="H50" s="14"/>
      <c r="I50" s="15"/>
      <c r="J50" s="16"/>
      <c r="K50" s="17"/>
      <c r="L50" s="12"/>
      <c r="M50" s="14"/>
      <c r="N50" s="31"/>
      <c r="O50" s="18"/>
      <c r="P50" s="11"/>
      <c r="Q50" s="12"/>
      <c r="R50" s="13"/>
      <c r="S50" s="13"/>
      <c r="T50" s="13"/>
      <c r="U50" s="14"/>
      <c r="V50" s="15"/>
      <c r="W50" s="16"/>
      <c r="X50" s="17"/>
      <c r="Y50" s="12"/>
      <c r="Z50" s="14"/>
      <c r="AA50" s="32"/>
      <c r="AB50" s="18" t="str">
        <f>PG_ConstNmRout</f>
        <v/>
      </c>
      <c r="AC50" s="11" t="str">
        <f>PG_ValUOMxRout</f>
        <v/>
      </c>
      <c r="AD50" s="12" t="str">
        <f>PG_ValUOMxRout</f>
        <v/>
      </c>
      <c r="AE50" s="13" t="str">
        <f>PG_ValUOMxRout</f>
        <v/>
      </c>
      <c r="AF50" s="13" t="str">
        <f>PG_ValUOMxRout</f>
        <v/>
      </c>
      <c r="AG50" s="13" t="str">
        <f>PG_ValUOMxRout</f>
        <v/>
      </c>
      <c r="AH50" s="14" t="str">
        <f>PG_ValUOMxRout</f>
        <v/>
      </c>
      <c r="AI50" s="15" t="str">
        <f>PG_ValRout</f>
        <v/>
      </c>
      <c r="AJ50" s="16" t="str">
        <f>PG_ValRout</f>
        <v/>
      </c>
      <c r="AK50" s="17" t="str">
        <f>PG_ValRout</f>
        <v/>
      </c>
      <c r="AL50" s="12" t="str">
        <f>PG_ValUOMxRout</f>
        <v/>
      </c>
      <c r="AM50" s="14" t="str">
        <f>PG_ValUOMxRout</f>
        <v/>
      </c>
      <c r="AN50" s="31"/>
      <c r="AO50" s="18" t="str">
        <f>PG_ConstNmRand</f>
        <v/>
      </c>
      <c r="AP50" s="11" t="str">
        <f>PG_ValUOMxRand</f>
        <v/>
      </c>
      <c r="AQ50" s="12" t="str">
        <f>PG_ValUOMxRand</f>
        <v/>
      </c>
      <c r="AR50" s="13" t="str">
        <f>PG_ValUOMxRand</f>
        <v/>
      </c>
      <c r="AS50" s="13" t="str">
        <f>PG_ValUOMxRand</f>
        <v/>
      </c>
      <c r="AT50" s="13" t="str">
        <f>PG_ValUOMxRand</f>
        <v/>
      </c>
      <c r="AU50" s="14" t="str">
        <f>PG_ValUOMxRand</f>
        <v/>
      </c>
      <c r="AV50" s="15" t="str">
        <f>PG_ValRand</f>
        <v/>
      </c>
      <c r="AW50" s="16" t="str">
        <f>PG_ValRand</f>
        <v/>
      </c>
      <c r="AX50" s="17" t="str">
        <f>PG_ValRand</f>
        <v/>
      </c>
      <c r="AY50" s="12" t="str">
        <f>PG_ValUOMxRand</f>
        <v/>
      </c>
      <c r="AZ50" s="14" t="str">
        <f>PG_ValUOMxRand</f>
        <v/>
      </c>
    </row>
    <row r="51" spans="1:52" ht="15" customHeight="1">
      <c r="A51" s="66"/>
      <c r="B51" s="18"/>
      <c r="C51" s="11"/>
      <c r="D51" s="12"/>
      <c r="E51" s="13"/>
      <c r="F51" s="13"/>
      <c r="G51" s="13"/>
      <c r="H51" s="14"/>
      <c r="I51" s="15"/>
      <c r="J51" s="16"/>
      <c r="K51" s="17"/>
      <c r="L51" s="12"/>
      <c r="M51" s="14"/>
      <c r="N51" s="31"/>
      <c r="O51" s="18"/>
      <c r="P51" s="11"/>
      <c r="Q51" s="12"/>
      <c r="R51" s="13"/>
      <c r="S51" s="13"/>
      <c r="T51" s="13"/>
      <c r="U51" s="14"/>
      <c r="V51" s="15"/>
      <c r="W51" s="16"/>
      <c r="X51" s="17"/>
      <c r="Y51" s="12"/>
      <c r="Z51" s="14"/>
      <c r="AA51" s="32"/>
      <c r="AB51" s="18" t="str">
        <f>PG_ConstNmRout</f>
        <v/>
      </c>
      <c r="AC51" s="11" t="str">
        <f>PG_ValUOMxRout</f>
        <v/>
      </c>
      <c r="AD51" s="12" t="str">
        <f>PG_ValUOMxRout</f>
        <v/>
      </c>
      <c r="AE51" s="13" t="str">
        <f>PG_ValUOMxRout</f>
        <v/>
      </c>
      <c r="AF51" s="13" t="str">
        <f>PG_ValUOMxRout</f>
        <v/>
      </c>
      <c r="AG51" s="13" t="str">
        <f>PG_ValUOMxRout</f>
        <v/>
      </c>
      <c r="AH51" s="14" t="str">
        <f>PG_ValUOMxRout</f>
        <v/>
      </c>
      <c r="AI51" s="15" t="str">
        <f>PG_ValRout</f>
        <v/>
      </c>
      <c r="AJ51" s="16" t="str">
        <f>PG_ValRout</f>
        <v/>
      </c>
      <c r="AK51" s="17" t="str">
        <f>PG_ValRout</f>
        <v/>
      </c>
      <c r="AL51" s="12" t="str">
        <f>PG_ValUOMxRout</f>
        <v/>
      </c>
      <c r="AM51" s="14" t="str">
        <f>PG_ValUOMxRout</f>
        <v/>
      </c>
      <c r="AN51" s="31"/>
      <c r="AO51" s="18" t="str">
        <f>PG_ConstNmRand</f>
        <v/>
      </c>
      <c r="AP51" s="11" t="str">
        <f>PG_ValUOMxRand</f>
        <v/>
      </c>
      <c r="AQ51" s="12" t="str">
        <f>PG_ValUOMxRand</f>
        <v/>
      </c>
      <c r="AR51" s="13" t="str">
        <f>PG_ValUOMxRand</f>
        <v/>
      </c>
      <c r="AS51" s="13" t="str">
        <f>PG_ValUOMxRand</f>
        <v/>
      </c>
      <c r="AT51" s="13" t="str">
        <f>PG_ValUOMxRand</f>
        <v/>
      </c>
      <c r="AU51" s="14" t="str">
        <f>PG_ValUOMxRand</f>
        <v/>
      </c>
      <c r="AV51" s="15" t="str">
        <f>PG_ValRand</f>
        <v/>
      </c>
      <c r="AW51" s="16" t="str">
        <f>PG_ValRand</f>
        <v/>
      </c>
      <c r="AX51" s="17" t="str">
        <f>PG_ValRand</f>
        <v/>
      </c>
      <c r="AY51" s="12" t="str">
        <f>PG_ValUOMxRand</f>
        <v/>
      </c>
      <c r="AZ51" s="14" t="str">
        <f>PG_ValUOMxRand</f>
        <v/>
      </c>
    </row>
    <row r="52" spans="1:52" ht="15" customHeight="1">
      <c r="A52" s="66"/>
      <c r="B52" s="18"/>
      <c r="C52" s="11"/>
      <c r="D52" s="12"/>
      <c r="E52" s="13"/>
      <c r="F52" s="13"/>
      <c r="G52" s="13"/>
      <c r="H52" s="14"/>
      <c r="I52" s="15"/>
      <c r="J52" s="16"/>
      <c r="K52" s="17"/>
      <c r="L52" s="12"/>
      <c r="M52" s="14"/>
      <c r="N52" s="31"/>
      <c r="O52" s="18"/>
      <c r="P52" s="11"/>
      <c r="Q52" s="12"/>
      <c r="R52" s="13"/>
      <c r="S52" s="13"/>
      <c r="T52" s="13"/>
      <c r="U52" s="14"/>
      <c r="V52" s="15"/>
      <c r="W52" s="16"/>
      <c r="X52" s="17"/>
      <c r="Y52" s="12"/>
      <c r="Z52" s="14"/>
      <c r="AA52" s="32"/>
      <c r="AB52" s="18" t="str">
        <f>PG_ConstNmRout</f>
        <v/>
      </c>
      <c r="AC52" s="11" t="str">
        <f>PG_ValUOMxRout</f>
        <v/>
      </c>
      <c r="AD52" s="12" t="str">
        <f>PG_ValUOMxRout</f>
        <v/>
      </c>
      <c r="AE52" s="13" t="str">
        <f>PG_ValUOMxRout</f>
        <v/>
      </c>
      <c r="AF52" s="13" t="str">
        <f>PG_ValUOMxRout</f>
        <v/>
      </c>
      <c r="AG52" s="13" t="str">
        <f>PG_ValUOMxRout</f>
        <v/>
      </c>
      <c r="AH52" s="14" t="str">
        <f>PG_ValUOMxRout</f>
        <v/>
      </c>
      <c r="AI52" s="15" t="str">
        <f>PG_ValRout</f>
        <v/>
      </c>
      <c r="AJ52" s="16" t="str">
        <f>PG_ValRout</f>
        <v/>
      </c>
      <c r="AK52" s="17" t="str">
        <f>PG_ValRout</f>
        <v/>
      </c>
      <c r="AL52" s="12" t="str">
        <f>PG_ValUOMxRout</f>
        <v/>
      </c>
      <c r="AM52" s="14" t="str">
        <f>PG_ValUOMxRout</f>
        <v/>
      </c>
      <c r="AN52" s="31"/>
      <c r="AO52" s="18" t="str">
        <f>PG_ConstNmRand</f>
        <v/>
      </c>
      <c r="AP52" s="11" t="str">
        <f>PG_ValUOMxRand</f>
        <v/>
      </c>
      <c r="AQ52" s="12" t="str">
        <f>PG_ValUOMxRand</f>
        <v/>
      </c>
      <c r="AR52" s="13" t="str">
        <f>PG_ValUOMxRand</f>
        <v/>
      </c>
      <c r="AS52" s="13" t="str">
        <f>PG_ValUOMxRand</f>
        <v/>
      </c>
      <c r="AT52" s="13" t="str">
        <f>PG_ValUOMxRand</f>
        <v/>
      </c>
      <c r="AU52" s="14" t="str">
        <f>PG_ValUOMxRand</f>
        <v/>
      </c>
      <c r="AV52" s="15" t="str">
        <f>PG_ValRand</f>
        <v/>
      </c>
      <c r="AW52" s="16" t="str">
        <f>PG_ValRand</f>
        <v/>
      </c>
      <c r="AX52" s="17" t="str">
        <f>PG_ValRand</f>
        <v/>
      </c>
      <c r="AY52" s="12" t="str">
        <f>PG_ValUOMxRand</f>
        <v/>
      </c>
      <c r="AZ52" s="14" t="str">
        <f>PG_ValUOMxRand</f>
        <v/>
      </c>
    </row>
    <row r="53" spans="1:52" ht="15" customHeight="1">
      <c r="A53" s="66"/>
      <c r="B53" s="18"/>
      <c r="C53" s="11"/>
      <c r="D53" s="12"/>
      <c r="E53" s="13"/>
      <c r="F53" s="13"/>
      <c r="G53" s="13"/>
      <c r="H53" s="14"/>
      <c r="I53" s="15"/>
      <c r="J53" s="16"/>
      <c r="K53" s="17"/>
      <c r="L53" s="12"/>
      <c r="M53" s="14"/>
      <c r="N53" s="31"/>
      <c r="O53" s="18"/>
      <c r="P53" s="11"/>
      <c r="Q53" s="12"/>
      <c r="R53" s="13"/>
      <c r="S53" s="13"/>
      <c r="T53" s="13"/>
      <c r="U53" s="14"/>
      <c r="V53" s="15"/>
      <c r="W53" s="16"/>
      <c r="X53" s="17"/>
      <c r="Y53" s="12"/>
      <c r="Z53" s="14"/>
      <c r="AA53" s="32"/>
      <c r="AB53" s="18" t="str">
        <f>PG_ConstNmRout</f>
        <v/>
      </c>
      <c r="AC53" s="11" t="str">
        <f>PG_ValUOMxRout</f>
        <v/>
      </c>
      <c r="AD53" s="12" t="str">
        <f>PG_ValUOMxRout</f>
        <v/>
      </c>
      <c r="AE53" s="13" t="str">
        <f>PG_ValUOMxRout</f>
        <v/>
      </c>
      <c r="AF53" s="13" t="str">
        <f>PG_ValUOMxRout</f>
        <v/>
      </c>
      <c r="AG53" s="13" t="str">
        <f>PG_ValUOMxRout</f>
        <v/>
      </c>
      <c r="AH53" s="14" t="str">
        <f>PG_ValUOMxRout</f>
        <v/>
      </c>
      <c r="AI53" s="15" t="str">
        <f>PG_ValRout</f>
        <v/>
      </c>
      <c r="AJ53" s="16" t="str">
        <f>PG_ValRout</f>
        <v/>
      </c>
      <c r="AK53" s="17" t="str">
        <f>PG_ValRout</f>
        <v/>
      </c>
      <c r="AL53" s="12" t="str">
        <f>PG_ValUOMxRout</f>
        <v/>
      </c>
      <c r="AM53" s="14" t="str">
        <f>PG_ValUOMxRout</f>
        <v/>
      </c>
      <c r="AN53" s="31"/>
      <c r="AO53" s="18" t="str">
        <f>PG_ConstNmRand</f>
        <v/>
      </c>
      <c r="AP53" s="11" t="str">
        <f>PG_ValUOMxRand</f>
        <v/>
      </c>
      <c r="AQ53" s="12" t="str">
        <f>PG_ValUOMxRand</f>
        <v/>
      </c>
      <c r="AR53" s="13" t="str">
        <f>PG_ValUOMxRand</f>
        <v/>
      </c>
      <c r="AS53" s="13" t="str">
        <f>PG_ValUOMxRand</f>
        <v/>
      </c>
      <c r="AT53" s="13" t="str">
        <f>PG_ValUOMxRand</f>
        <v/>
      </c>
      <c r="AU53" s="14" t="str">
        <f>PG_ValUOMxRand</f>
        <v/>
      </c>
      <c r="AV53" s="15" t="str">
        <f>PG_ValRand</f>
        <v/>
      </c>
      <c r="AW53" s="16" t="str">
        <f>PG_ValRand</f>
        <v/>
      </c>
      <c r="AX53" s="17" t="str">
        <f>PG_ValRand</f>
        <v/>
      </c>
      <c r="AY53" s="12" t="str">
        <f>PG_ValUOMxRand</f>
        <v/>
      </c>
      <c r="AZ53" s="14" t="str">
        <f>PG_ValUOMxRand</f>
        <v/>
      </c>
    </row>
    <row r="54" spans="1:52" ht="15" customHeight="1">
      <c r="A54" s="66"/>
      <c r="B54" s="18"/>
      <c r="C54" s="11"/>
      <c r="D54" s="12"/>
      <c r="E54" s="13"/>
      <c r="F54" s="13"/>
      <c r="G54" s="13"/>
      <c r="H54" s="14"/>
      <c r="I54" s="15"/>
      <c r="J54" s="16"/>
      <c r="K54" s="17"/>
      <c r="L54" s="12"/>
      <c r="M54" s="14"/>
      <c r="N54" s="31"/>
      <c r="O54" s="18"/>
      <c r="P54" s="11"/>
      <c r="Q54" s="12"/>
      <c r="R54" s="13"/>
      <c r="S54" s="13"/>
      <c r="T54" s="13"/>
      <c r="U54" s="14"/>
      <c r="V54" s="15"/>
      <c r="W54" s="16"/>
      <c r="X54" s="17"/>
      <c r="Y54" s="12"/>
      <c r="Z54" s="14"/>
      <c r="AA54" s="32"/>
      <c r="AB54" s="18" t="str">
        <f>PG_ConstNmRout</f>
        <v/>
      </c>
      <c r="AC54" s="11" t="str">
        <f>PG_ValUOMxRout</f>
        <v/>
      </c>
      <c r="AD54" s="12" t="str">
        <f>PG_ValUOMxRout</f>
        <v/>
      </c>
      <c r="AE54" s="13" t="str">
        <f>PG_ValUOMxRout</f>
        <v/>
      </c>
      <c r="AF54" s="13" t="str">
        <f>PG_ValUOMxRout</f>
        <v/>
      </c>
      <c r="AG54" s="13" t="str">
        <f>PG_ValUOMxRout</f>
        <v/>
      </c>
      <c r="AH54" s="14" t="str">
        <f>PG_ValUOMxRout</f>
        <v/>
      </c>
      <c r="AI54" s="15" t="str">
        <f>PG_ValRout</f>
        <v/>
      </c>
      <c r="AJ54" s="16" t="str">
        <f>PG_ValRout</f>
        <v/>
      </c>
      <c r="AK54" s="17" t="str">
        <f>PG_ValRout</f>
        <v/>
      </c>
      <c r="AL54" s="12" t="str">
        <f>PG_ValUOMxRout</f>
        <v/>
      </c>
      <c r="AM54" s="14" t="str">
        <f>PG_ValUOMxRout</f>
        <v/>
      </c>
      <c r="AN54" s="31"/>
      <c r="AO54" s="18" t="str">
        <f>PG_ConstNmRand</f>
        <v/>
      </c>
      <c r="AP54" s="11" t="str">
        <f>PG_ValUOMxRand</f>
        <v/>
      </c>
      <c r="AQ54" s="12" t="str">
        <f>PG_ValUOMxRand</f>
        <v/>
      </c>
      <c r="AR54" s="13" t="str">
        <f>PG_ValUOMxRand</f>
        <v/>
      </c>
      <c r="AS54" s="13" t="str">
        <f>PG_ValUOMxRand</f>
        <v/>
      </c>
      <c r="AT54" s="13" t="str">
        <f>PG_ValUOMxRand</f>
        <v/>
      </c>
      <c r="AU54" s="14" t="str">
        <f>PG_ValUOMxRand</f>
        <v/>
      </c>
      <c r="AV54" s="15" t="str">
        <f>PG_ValRand</f>
        <v/>
      </c>
      <c r="AW54" s="16" t="str">
        <f>PG_ValRand</f>
        <v/>
      </c>
      <c r="AX54" s="17" t="str">
        <f>PG_ValRand</f>
        <v/>
      </c>
      <c r="AY54" s="12" t="str">
        <f>PG_ValUOMxRand</f>
        <v/>
      </c>
      <c r="AZ54" s="14" t="str">
        <f>PG_ValUOMxRand</f>
        <v/>
      </c>
    </row>
    <row r="55" spans="1:52" ht="15" customHeight="1">
      <c r="A55" s="66"/>
      <c r="B55" s="18"/>
      <c r="C55" s="11"/>
      <c r="D55" s="12"/>
      <c r="E55" s="13"/>
      <c r="F55" s="13"/>
      <c r="G55" s="13"/>
      <c r="H55" s="14"/>
      <c r="I55" s="15"/>
      <c r="J55" s="16"/>
      <c r="K55" s="17"/>
      <c r="L55" s="12"/>
      <c r="M55" s="14"/>
      <c r="N55" s="31"/>
      <c r="O55" s="18"/>
      <c r="P55" s="11"/>
      <c r="Q55" s="12"/>
      <c r="R55" s="13"/>
      <c r="S55" s="13"/>
      <c r="T55" s="13"/>
      <c r="U55" s="14"/>
      <c r="V55" s="15"/>
      <c r="W55" s="16"/>
      <c r="X55" s="17"/>
      <c r="Y55" s="12"/>
      <c r="Z55" s="14"/>
      <c r="AA55" s="32"/>
      <c r="AB55" s="18" t="str">
        <f>PG_ConstNmRout</f>
        <v/>
      </c>
      <c r="AC55" s="11" t="str">
        <f>PG_ValUOMxRout</f>
        <v/>
      </c>
      <c r="AD55" s="12" t="str">
        <f>PG_ValUOMxRout</f>
        <v/>
      </c>
      <c r="AE55" s="13" t="str">
        <f>PG_ValUOMxRout</f>
        <v/>
      </c>
      <c r="AF55" s="13" t="str">
        <f>PG_ValUOMxRout</f>
        <v/>
      </c>
      <c r="AG55" s="13" t="str">
        <f>PG_ValUOMxRout</f>
        <v/>
      </c>
      <c r="AH55" s="14" t="str">
        <f>PG_ValUOMxRout</f>
        <v/>
      </c>
      <c r="AI55" s="15" t="str">
        <f>PG_ValRout</f>
        <v/>
      </c>
      <c r="AJ55" s="16" t="str">
        <f>PG_ValRout</f>
        <v/>
      </c>
      <c r="AK55" s="17" t="str">
        <f>PG_ValRout</f>
        <v/>
      </c>
      <c r="AL55" s="12" t="str">
        <f>PG_ValUOMxRout</f>
        <v/>
      </c>
      <c r="AM55" s="14" t="str">
        <f>PG_ValUOMxRout</f>
        <v/>
      </c>
      <c r="AN55" s="31"/>
      <c r="AO55" s="18" t="str">
        <f>PG_ConstNmRand</f>
        <v/>
      </c>
      <c r="AP55" s="11" t="str">
        <f>PG_ValUOMxRand</f>
        <v/>
      </c>
      <c r="AQ55" s="12" t="str">
        <f>PG_ValUOMxRand</f>
        <v/>
      </c>
      <c r="AR55" s="13" t="str">
        <f>PG_ValUOMxRand</f>
        <v/>
      </c>
      <c r="AS55" s="13" t="str">
        <f>PG_ValUOMxRand</f>
        <v/>
      </c>
      <c r="AT55" s="13" t="str">
        <f>PG_ValUOMxRand</f>
        <v/>
      </c>
      <c r="AU55" s="14" t="str">
        <f>PG_ValUOMxRand</f>
        <v/>
      </c>
      <c r="AV55" s="15" t="str">
        <f>PG_ValRand</f>
        <v/>
      </c>
      <c r="AW55" s="16" t="str">
        <f>PG_ValRand</f>
        <v/>
      </c>
      <c r="AX55" s="17" t="str">
        <f>PG_ValRand</f>
        <v/>
      </c>
      <c r="AY55" s="12" t="str">
        <f>PG_ValUOMxRand</f>
        <v/>
      </c>
      <c r="AZ55" s="14" t="str">
        <f>PG_ValUOMxRand</f>
        <v/>
      </c>
    </row>
    <row r="56" spans="1:52" ht="15" customHeight="1">
      <c r="A56" s="66"/>
      <c r="B56" s="18"/>
      <c r="C56" s="11"/>
      <c r="D56" s="12"/>
      <c r="E56" s="13"/>
      <c r="F56" s="13"/>
      <c r="G56" s="13"/>
      <c r="H56" s="14"/>
      <c r="I56" s="15"/>
      <c r="J56" s="16"/>
      <c r="K56" s="17"/>
      <c r="L56" s="12"/>
      <c r="M56" s="14"/>
      <c r="N56" s="31"/>
      <c r="O56" s="18"/>
      <c r="P56" s="11"/>
      <c r="Q56" s="12"/>
      <c r="R56" s="13"/>
      <c r="S56" s="13"/>
      <c r="T56" s="13"/>
      <c r="U56" s="14"/>
      <c r="V56" s="15"/>
      <c r="W56" s="16"/>
      <c r="X56" s="17"/>
      <c r="Y56" s="12"/>
      <c r="Z56" s="14"/>
      <c r="AA56" s="32"/>
      <c r="AB56" s="18" t="str">
        <f>PG_ConstNmRout</f>
        <v/>
      </c>
      <c r="AC56" s="11" t="str">
        <f>PG_ValUOMxRout</f>
        <v/>
      </c>
      <c r="AD56" s="12" t="str">
        <f>PG_ValUOMxRout</f>
        <v/>
      </c>
      <c r="AE56" s="13" t="str">
        <f>PG_ValUOMxRout</f>
        <v/>
      </c>
      <c r="AF56" s="13" t="str">
        <f>PG_ValUOMxRout</f>
        <v/>
      </c>
      <c r="AG56" s="13" t="str">
        <f>PG_ValUOMxRout</f>
        <v/>
      </c>
      <c r="AH56" s="14" t="str">
        <f>PG_ValUOMxRout</f>
        <v/>
      </c>
      <c r="AI56" s="15" t="str">
        <f>PG_ValRout</f>
        <v/>
      </c>
      <c r="AJ56" s="16" t="str">
        <f>PG_ValRout</f>
        <v/>
      </c>
      <c r="AK56" s="17" t="str">
        <f>PG_ValRout</f>
        <v/>
      </c>
      <c r="AL56" s="12" t="str">
        <f>PG_ValUOMxRout</f>
        <v/>
      </c>
      <c r="AM56" s="14" t="str">
        <f>PG_ValUOMxRout</f>
        <v/>
      </c>
      <c r="AN56" s="31"/>
      <c r="AO56" s="18" t="str">
        <f>PG_ConstNmRand</f>
        <v/>
      </c>
      <c r="AP56" s="11" t="str">
        <f>PG_ValUOMxRand</f>
        <v/>
      </c>
      <c r="AQ56" s="12" t="str">
        <f>PG_ValUOMxRand</f>
        <v/>
      </c>
      <c r="AR56" s="13" t="str">
        <f>PG_ValUOMxRand</f>
        <v/>
      </c>
      <c r="AS56" s="13" t="str">
        <f>PG_ValUOMxRand</f>
        <v/>
      </c>
      <c r="AT56" s="13" t="str">
        <f>PG_ValUOMxRand</f>
        <v/>
      </c>
      <c r="AU56" s="14" t="str">
        <f>PG_ValUOMxRand</f>
        <v/>
      </c>
      <c r="AV56" s="15" t="str">
        <f>PG_ValRand</f>
        <v/>
      </c>
      <c r="AW56" s="16" t="str">
        <f>PG_ValRand</f>
        <v/>
      </c>
      <c r="AX56" s="17" t="str">
        <f>PG_ValRand</f>
        <v/>
      </c>
      <c r="AY56" s="12" t="str">
        <f>PG_ValUOMxRand</f>
        <v/>
      </c>
      <c r="AZ56" s="14" t="str">
        <f>PG_ValUOMxRand</f>
        <v/>
      </c>
    </row>
    <row r="57" spans="1:52" ht="15" customHeight="1">
      <c r="A57" s="66"/>
      <c r="B57" s="18"/>
      <c r="C57" s="11"/>
      <c r="D57" s="12"/>
      <c r="E57" s="13"/>
      <c r="F57" s="13"/>
      <c r="G57" s="13"/>
      <c r="H57" s="14"/>
      <c r="I57" s="15"/>
      <c r="J57" s="16"/>
      <c r="K57" s="17"/>
      <c r="L57" s="12"/>
      <c r="M57" s="14"/>
      <c r="N57" s="31"/>
      <c r="O57" s="18"/>
      <c r="P57" s="11"/>
      <c r="Q57" s="12"/>
      <c r="R57" s="13"/>
      <c r="S57" s="13"/>
      <c r="T57" s="13"/>
      <c r="U57" s="14"/>
      <c r="V57" s="15"/>
      <c r="W57" s="16"/>
      <c r="X57" s="17"/>
      <c r="Y57" s="12"/>
      <c r="Z57" s="14"/>
      <c r="AA57" s="32"/>
      <c r="AB57" s="18" t="str">
        <f>PG_ConstNmRout</f>
        <v/>
      </c>
      <c r="AC57" s="11" t="str">
        <f>PG_ValUOMxRout</f>
        <v/>
      </c>
      <c r="AD57" s="12" t="str">
        <f>PG_ValUOMxRout</f>
        <v/>
      </c>
      <c r="AE57" s="13" t="str">
        <f>PG_ValUOMxRout</f>
        <v/>
      </c>
      <c r="AF57" s="13" t="str">
        <f>PG_ValUOMxRout</f>
        <v/>
      </c>
      <c r="AG57" s="13" t="str">
        <f>PG_ValUOMxRout</f>
        <v/>
      </c>
      <c r="AH57" s="14" t="str">
        <f>PG_ValUOMxRout</f>
        <v/>
      </c>
      <c r="AI57" s="15" t="str">
        <f>PG_ValRout</f>
        <v/>
      </c>
      <c r="AJ57" s="16" t="str">
        <f>PG_ValRout</f>
        <v/>
      </c>
      <c r="AK57" s="17" t="str">
        <f>PG_ValRout</f>
        <v/>
      </c>
      <c r="AL57" s="12" t="str">
        <f>PG_ValUOMxRout</f>
        <v/>
      </c>
      <c r="AM57" s="14" t="str">
        <f>PG_ValUOMxRout</f>
        <v/>
      </c>
      <c r="AN57" s="31"/>
      <c r="AO57" s="18" t="str">
        <f>PG_ConstNmRand</f>
        <v/>
      </c>
      <c r="AP57" s="11" t="str">
        <f>PG_ValUOMxRand</f>
        <v/>
      </c>
      <c r="AQ57" s="12" t="str">
        <f>PG_ValUOMxRand</f>
        <v/>
      </c>
      <c r="AR57" s="13" t="str">
        <f>PG_ValUOMxRand</f>
        <v/>
      </c>
      <c r="AS57" s="13" t="str">
        <f>PG_ValUOMxRand</f>
        <v/>
      </c>
      <c r="AT57" s="13" t="str">
        <f>PG_ValUOMxRand</f>
        <v/>
      </c>
      <c r="AU57" s="14" t="str">
        <f>PG_ValUOMxRand</f>
        <v/>
      </c>
      <c r="AV57" s="15" t="str">
        <f>PG_ValRand</f>
        <v/>
      </c>
      <c r="AW57" s="16" t="str">
        <f>PG_ValRand</f>
        <v/>
      </c>
      <c r="AX57" s="17" t="str">
        <f>PG_ValRand</f>
        <v/>
      </c>
      <c r="AY57" s="12" t="str">
        <f>PG_ValUOMxRand</f>
        <v/>
      </c>
      <c r="AZ57" s="14" t="str">
        <f>PG_ValUOMxRand</f>
        <v/>
      </c>
    </row>
    <row r="58" spans="1:52" ht="15" customHeight="1">
      <c r="A58" s="66"/>
      <c r="B58" s="18"/>
      <c r="C58" s="11"/>
      <c r="D58" s="12"/>
      <c r="E58" s="13"/>
      <c r="F58" s="13"/>
      <c r="G58" s="13"/>
      <c r="H58" s="14"/>
      <c r="I58" s="15"/>
      <c r="J58" s="16"/>
      <c r="K58" s="17"/>
      <c r="L58" s="12"/>
      <c r="M58" s="14"/>
      <c r="N58" s="31"/>
      <c r="O58" s="18"/>
      <c r="P58" s="11"/>
      <c r="Q58" s="12"/>
      <c r="R58" s="13"/>
      <c r="S58" s="13"/>
      <c r="T58" s="13"/>
      <c r="U58" s="14"/>
      <c r="V58" s="15"/>
      <c r="W58" s="16"/>
      <c r="X58" s="17"/>
      <c r="Y58" s="12"/>
      <c r="Z58" s="14"/>
      <c r="AA58" s="32"/>
      <c r="AB58" s="18" t="str">
        <f>PG_ConstNmRout</f>
        <v/>
      </c>
      <c r="AC58" s="11" t="str">
        <f>PG_ValUOMxRout</f>
        <v/>
      </c>
      <c r="AD58" s="12" t="str">
        <f>PG_ValUOMxRout</f>
        <v/>
      </c>
      <c r="AE58" s="13" t="str">
        <f>PG_ValUOMxRout</f>
        <v/>
      </c>
      <c r="AF58" s="13" t="str">
        <f>PG_ValUOMxRout</f>
        <v/>
      </c>
      <c r="AG58" s="13" t="str">
        <f>PG_ValUOMxRout</f>
        <v/>
      </c>
      <c r="AH58" s="14" t="str">
        <f>PG_ValUOMxRout</f>
        <v/>
      </c>
      <c r="AI58" s="15" t="str">
        <f>PG_ValRout</f>
        <v/>
      </c>
      <c r="AJ58" s="16" t="str">
        <f>PG_ValRout</f>
        <v/>
      </c>
      <c r="AK58" s="17" t="str">
        <f>PG_ValRout</f>
        <v/>
      </c>
      <c r="AL58" s="12" t="str">
        <f>PG_ValUOMxRout</f>
        <v/>
      </c>
      <c r="AM58" s="14" t="str">
        <f>PG_ValUOMxRout</f>
        <v/>
      </c>
      <c r="AN58" s="31"/>
      <c r="AO58" s="18" t="str">
        <f>PG_ConstNmRand</f>
        <v/>
      </c>
      <c r="AP58" s="11" t="str">
        <f>PG_ValUOMxRand</f>
        <v/>
      </c>
      <c r="AQ58" s="12" t="str">
        <f>PG_ValUOMxRand</f>
        <v/>
      </c>
      <c r="AR58" s="13" t="str">
        <f>PG_ValUOMxRand</f>
        <v/>
      </c>
      <c r="AS58" s="13" t="str">
        <f>PG_ValUOMxRand</f>
        <v/>
      </c>
      <c r="AT58" s="13" t="str">
        <f>PG_ValUOMxRand</f>
        <v/>
      </c>
      <c r="AU58" s="14" t="str">
        <f>PG_ValUOMxRand</f>
        <v/>
      </c>
      <c r="AV58" s="15" t="str">
        <f>PG_ValRand</f>
        <v/>
      </c>
      <c r="AW58" s="16" t="str">
        <f>PG_ValRand</f>
        <v/>
      </c>
      <c r="AX58" s="17" t="str">
        <f>PG_ValRand</f>
        <v/>
      </c>
      <c r="AY58" s="12" t="str">
        <f>PG_ValUOMxRand</f>
        <v/>
      </c>
      <c r="AZ58" s="14" t="str">
        <f>PG_ValUOMxRand</f>
        <v/>
      </c>
    </row>
    <row r="59" spans="1:52" ht="15" customHeight="1">
      <c r="A59" s="66"/>
      <c r="B59" s="18"/>
      <c r="C59" s="11"/>
      <c r="D59" s="12"/>
      <c r="E59" s="13"/>
      <c r="F59" s="13"/>
      <c r="G59" s="13"/>
      <c r="H59" s="14"/>
      <c r="I59" s="15"/>
      <c r="J59" s="16"/>
      <c r="K59" s="17"/>
      <c r="L59" s="12"/>
      <c r="M59" s="14"/>
      <c r="N59" s="31"/>
      <c r="O59" s="18"/>
      <c r="P59" s="11"/>
      <c r="Q59" s="12"/>
      <c r="R59" s="13"/>
      <c r="S59" s="13"/>
      <c r="T59" s="13"/>
      <c r="U59" s="14"/>
      <c r="V59" s="15"/>
      <c r="W59" s="16"/>
      <c r="X59" s="17"/>
      <c r="Y59" s="12"/>
      <c r="Z59" s="14"/>
      <c r="AA59" s="32"/>
      <c r="AB59" s="18" t="str">
        <f>PG_ConstNmRout</f>
        <v/>
      </c>
      <c r="AC59" s="11" t="str">
        <f>PG_ValUOMxRout</f>
        <v/>
      </c>
      <c r="AD59" s="12" t="str">
        <f>PG_ValUOMxRout</f>
        <v/>
      </c>
      <c r="AE59" s="13" t="str">
        <f>PG_ValUOMxRout</f>
        <v/>
      </c>
      <c r="AF59" s="13" t="str">
        <f>PG_ValUOMxRout</f>
        <v/>
      </c>
      <c r="AG59" s="13" t="str">
        <f>PG_ValUOMxRout</f>
        <v/>
      </c>
      <c r="AH59" s="14" t="str">
        <f>PG_ValUOMxRout</f>
        <v/>
      </c>
      <c r="AI59" s="15" t="str">
        <f>PG_ValRout</f>
        <v/>
      </c>
      <c r="AJ59" s="16" t="str">
        <f>PG_ValRout</f>
        <v/>
      </c>
      <c r="AK59" s="17" t="str">
        <f>PG_ValRout</f>
        <v/>
      </c>
      <c r="AL59" s="12" t="str">
        <f>PG_ValUOMxRout</f>
        <v/>
      </c>
      <c r="AM59" s="14" t="str">
        <f>PG_ValUOMxRout</f>
        <v/>
      </c>
      <c r="AN59" s="31"/>
      <c r="AO59" s="18" t="str">
        <f>PG_ConstNmRand</f>
        <v/>
      </c>
      <c r="AP59" s="11" t="str">
        <f>PG_ValUOMxRand</f>
        <v/>
      </c>
      <c r="AQ59" s="12" t="str">
        <f>PG_ValUOMxRand</f>
        <v/>
      </c>
      <c r="AR59" s="13" t="str">
        <f>PG_ValUOMxRand</f>
        <v/>
      </c>
      <c r="AS59" s="13" t="str">
        <f>PG_ValUOMxRand</f>
        <v/>
      </c>
      <c r="AT59" s="13" t="str">
        <f>PG_ValUOMxRand</f>
        <v/>
      </c>
      <c r="AU59" s="14" t="str">
        <f>PG_ValUOMxRand</f>
        <v/>
      </c>
      <c r="AV59" s="15" t="str">
        <f>PG_ValRand</f>
        <v/>
      </c>
      <c r="AW59" s="16" t="str">
        <f>PG_ValRand</f>
        <v/>
      </c>
      <c r="AX59" s="17" t="str">
        <f>PG_ValRand</f>
        <v/>
      </c>
      <c r="AY59" s="12" t="str">
        <f>PG_ValUOMxRand</f>
        <v/>
      </c>
      <c r="AZ59" s="14" t="str">
        <f>PG_ValUOMxRand</f>
        <v/>
      </c>
    </row>
    <row r="60" spans="1:52" ht="15" customHeight="1">
      <c r="A60" s="66"/>
      <c r="B60" s="18"/>
      <c r="C60" s="11"/>
      <c r="D60" s="12"/>
      <c r="E60" s="13"/>
      <c r="F60" s="13"/>
      <c r="G60" s="13"/>
      <c r="H60" s="14"/>
      <c r="I60" s="15"/>
      <c r="J60" s="16"/>
      <c r="K60" s="17"/>
      <c r="L60" s="12"/>
      <c r="M60" s="14"/>
      <c r="N60" s="31"/>
      <c r="O60" s="18"/>
      <c r="P60" s="11"/>
      <c r="Q60" s="12"/>
      <c r="R60" s="13"/>
      <c r="S60" s="13"/>
      <c r="T60" s="13"/>
      <c r="U60" s="14"/>
      <c r="V60" s="15"/>
      <c r="W60" s="16"/>
      <c r="X60" s="17"/>
      <c r="Y60" s="12"/>
      <c r="Z60" s="14"/>
      <c r="AA60" s="32"/>
      <c r="AB60" s="18" t="str">
        <f>PG_ConstNmRout</f>
        <v/>
      </c>
      <c r="AC60" s="11" t="str">
        <f>PG_ValUOMxRout</f>
        <v/>
      </c>
      <c r="AD60" s="12" t="str">
        <f>PG_ValUOMxRout</f>
        <v/>
      </c>
      <c r="AE60" s="13" t="str">
        <f>PG_ValUOMxRout</f>
        <v/>
      </c>
      <c r="AF60" s="13" t="str">
        <f>PG_ValUOMxRout</f>
        <v/>
      </c>
      <c r="AG60" s="13" t="str">
        <f>PG_ValUOMxRout</f>
        <v/>
      </c>
      <c r="AH60" s="14" t="str">
        <f>PG_ValUOMxRout</f>
        <v/>
      </c>
      <c r="AI60" s="15" t="str">
        <f>PG_ValRout</f>
        <v/>
      </c>
      <c r="AJ60" s="16" t="str">
        <f>PG_ValRout</f>
        <v/>
      </c>
      <c r="AK60" s="17" t="str">
        <f>PG_ValRout</f>
        <v/>
      </c>
      <c r="AL60" s="12" t="str">
        <f>PG_ValUOMxRout</f>
        <v/>
      </c>
      <c r="AM60" s="14" t="str">
        <f>PG_ValUOMxRout</f>
        <v/>
      </c>
      <c r="AN60" s="31"/>
      <c r="AO60" s="18" t="str">
        <f>PG_ConstNmRand</f>
        <v/>
      </c>
      <c r="AP60" s="11" t="str">
        <f>PG_ValUOMxRand</f>
        <v/>
      </c>
      <c r="AQ60" s="12" t="str">
        <f>PG_ValUOMxRand</f>
        <v/>
      </c>
      <c r="AR60" s="13" t="str">
        <f>PG_ValUOMxRand</f>
        <v/>
      </c>
      <c r="AS60" s="13" t="str">
        <f>PG_ValUOMxRand</f>
        <v/>
      </c>
      <c r="AT60" s="13" t="str">
        <f>PG_ValUOMxRand</f>
        <v/>
      </c>
      <c r="AU60" s="14" t="str">
        <f>PG_ValUOMxRand</f>
        <v/>
      </c>
      <c r="AV60" s="15" t="str">
        <f>PG_ValRand</f>
        <v/>
      </c>
      <c r="AW60" s="16" t="str">
        <f>PG_ValRand</f>
        <v/>
      </c>
      <c r="AX60" s="17" t="str">
        <f>PG_ValRand</f>
        <v/>
      </c>
      <c r="AY60" s="12" t="str">
        <f>PG_ValUOMxRand</f>
        <v/>
      </c>
      <c r="AZ60" s="14" t="str">
        <f>PG_ValUOMxRand</f>
        <v/>
      </c>
    </row>
    <row r="61" spans="1:52" ht="15" customHeight="1">
      <c r="A61" s="66"/>
      <c r="B61" s="18"/>
      <c r="C61" s="11"/>
      <c r="D61" s="12"/>
      <c r="E61" s="13"/>
      <c r="F61" s="13"/>
      <c r="G61" s="13"/>
      <c r="H61" s="14"/>
      <c r="I61" s="15"/>
      <c r="J61" s="16"/>
      <c r="K61" s="17"/>
      <c r="L61" s="12"/>
      <c r="M61" s="14"/>
      <c r="N61" s="31"/>
      <c r="O61" s="18"/>
      <c r="P61" s="11"/>
      <c r="Q61" s="12"/>
      <c r="R61" s="13"/>
      <c r="S61" s="13"/>
      <c r="T61" s="13"/>
      <c r="U61" s="14"/>
      <c r="V61" s="15"/>
      <c r="W61" s="16"/>
      <c r="X61" s="17"/>
      <c r="Y61" s="12"/>
      <c r="Z61" s="14"/>
      <c r="AA61" s="32"/>
      <c r="AB61" s="18" t="str">
        <f>PG_ConstNmRout</f>
        <v/>
      </c>
      <c r="AC61" s="11" t="str">
        <f>PG_ValUOMxRout</f>
        <v/>
      </c>
      <c r="AD61" s="12" t="str">
        <f>PG_ValUOMxRout</f>
        <v/>
      </c>
      <c r="AE61" s="13" t="str">
        <f>PG_ValUOMxRout</f>
        <v/>
      </c>
      <c r="AF61" s="13" t="str">
        <f>PG_ValUOMxRout</f>
        <v/>
      </c>
      <c r="AG61" s="13" t="str">
        <f>PG_ValUOMxRout</f>
        <v/>
      </c>
      <c r="AH61" s="14" t="str">
        <f>PG_ValUOMxRout</f>
        <v/>
      </c>
      <c r="AI61" s="15" t="str">
        <f>PG_ValRout</f>
        <v/>
      </c>
      <c r="AJ61" s="16" t="str">
        <f>PG_ValRout</f>
        <v/>
      </c>
      <c r="AK61" s="17" t="str">
        <f>PG_ValRout</f>
        <v/>
      </c>
      <c r="AL61" s="12" t="str">
        <f>PG_ValUOMxRout</f>
        <v/>
      </c>
      <c r="AM61" s="14" t="str">
        <f>PG_ValUOMxRout</f>
        <v/>
      </c>
      <c r="AN61" s="31"/>
      <c r="AO61" s="18" t="str">
        <f>PG_ConstNmRand</f>
        <v/>
      </c>
      <c r="AP61" s="11" t="str">
        <f>PG_ValUOMxRand</f>
        <v/>
      </c>
      <c r="AQ61" s="12" t="str">
        <f>PG_ValUOMxRand</f>
        <v/>
      </c>
      <c r="AR61" s="13" t="str">
        <f>PG_ValUOMxRand</f>
        <v/>
      </c>
      <c r="AS61" s="13" t="str">
        <f>PG_ValUOMxRand</f>
        <v/>
      </c>
      <c r="AT61" s="13" t="str">
        <f>PG_ValUOMxRand</f>
        <v/>
      </c>
      <c r="AU61" s="14" t="str">
        <f>PG_ValUOMxRand</f>
        <v/>
      </c>
      <c r="AV61" s="15" t="str">
        <f>PG_ValRand</f>
        <v/>
      </c>
      <c r="AW61" s="16" t="str">
        <f>PG_ValRand</f>
        <v/>
      </c>
      <c r="AX61" s="17" t="str">
        <f>PG_ValRand</f>
        <v/>
      </c>
      <c r="AY61" s="12" t="str">
        <f>PG_ValUOMxRand</f>
        <v/>
      </c>
      <c r="AZ61" s="14" t="str">
        <f>PG_ValUOMxRand</f>
        <v/>
      </c>
    </row>
    <row r="62" spans="1:52" ht="15" customHeight="1">
      <c r="A62" s="66"/>
      <c r="B62" s="18"/>
      <c r="C62" s="11"/>
      <c r="D62" s="12"/>
      <c r="E62" s="13"/>
      <c r="F62" s="13"/>
      <c r="G62" s="13"/>
      <c r="H62" s="14"/>
      <c r="I62" s="15"/>
      <c r="J62" s="16"/>
      <c r="K62" s="17"/>
      <c r="L62" s="12"/>
      <c r="M62" s="14"/>
      <c r="N62" s="31"/>
      <c r="O62" s="18"/>
      <c r="P62" s="11"/>
      <c r="Q62" s="12"/>
      <c r="R62" s="13"/>
      <c r="S62" s="13"/>
      <c r="T62" s="13"/>
      <c r="U62" s="14"/>
      <c r="V62" s="15"/>
      <c r="W62" s="16"/>
      <c r="X62" s="17"/>
      <c r="Y62" s="12"/>
      <c r="Z62" s="14"/>
      <c r="AA62" s="32"/>
      <c r="AB62" s="18" t="str">
        <f>PG_ConstNmRout</f>
        <v/>
      </c>
      <c r="AC62" s="11" t="str">
        <f>PG_ValUOMxRout</f>
        <v/>
      </c>
      <c r="AD62" s="12" t="str">
        <f>PG_ValUOMxRout</f>
        <v/>
      </c>
      <c r="AE62" s="13" t="str">
        <f>PG_ValUOMxRout</f>
        <v/>
      </c>
      <c r="AF62" s="13" t="str">
        <f>PG_ValUOMxRout</f>
        <v/>
      </c>
      <c r="AG62" s="13" t="str">
        <f>PG_ValUOMxRout</f>
        <v/>
      </c>
      <c r="AH62" s="14" t="str">
        <f>PG_ValUOMxRout</f>
        <v/>
      </c>
      <c r="AI62" s="15" t="str">
        <f>PG_ValRout</f>
        <v/>
      </c>
      <c r="AJ62" s="16" t="str">
        <f>PG_ValRout</f>
        <v/>
      </c>
      <c r="AK62" s="17" t="str">
        <f>PG_ValRout</f>
        <v/>
      </c>
      <c r="AL62" s="12" t="str">
        <f>PG_ValUOMxRout</f>
        <v/>
      </c>
      <c r="AM62" s="14" t="str">
        <f>PG_ValUOMxRout</f>
        <v/>
      </c>
      <c r="AN62" s="31"/>
      <c r="AO62" s="18" t="str">
        <f>PG_ConstNmRand</f>
        <v/>
      </c>
      <c r="AP62" s="11" t="str">
        <f>PG_ValUOMxRand</f>
        <v/>
      </c>
      <c r="AQ62" s="12" t="str">
        <f>PG_ValUOMxRand</f>
        <v/>
      </c>
      <c r="AR62" s="13" t="str">
        <f>PG_ValUOMxRand</f>
        <v/>
      </c>
      <c r="AS62" s="13" t="str">
        <f>PG_ValUOMxRand</f>
        <v/>
      </c>
      <c r="AT62" s="13" t="str">
        <f>PG_ValUOMxRand</f>
        <v/>
      </c>
      <c r="AU62" s="14" t="str">
        <f>PG_ValUOMxRand</f>
        <v/>
      </c>
      <c r="AV62" s="15" t="str">
        <f>PG_ValRand</f>
        <v/>
      </c>
      <c r="AW62" s="16" t="str">
        <f>PG_ValRand</f>
        <v/>
      </c>
      <c r="AX62" s="17" t="str">
        <f>PG_ValRand</f>
        <v/>
      </c>
      <c r="AY62" s="12" t="str">
        <f>PG_ValUOMxRand</f>
        <v/>
      </c>
      <c r="AZ62" s="14" t="str">
        <f>PG_ValUOMxRand</f>
        <v/>
      </c>
    </row>
    <row r="63" spans="1:52" ht="15" customHeight="1">
      <c r="A63" s="66"/>
      <c r="B63" s="18"/>
      <c r="C63" s="11"/>
      <c r="D63" s="12"/>
      <c r="E63" s="13"/>
      <c r="F63" s="13"/>
      <c r="G63" s="13"/>
      <c r="H63" s="14"/>
      <c r="I63" s="15"/>
      <c r="J63" s="16"/>
      <c r="K63" s="17"/>
      <c r="L63" s="12"/>
      <c r="M63" s="14"/>
      <c r="N63" s="31"/>
      <c r="O63" s="18"/>
      <c r="P63" s="11"/>
      <c r="Q63" s="12"/>
      <c r="R63" s="13"/>
      <c r="S63" s="13"/>
      <c r="T63" s="13"/>
      <c r="U63" s="14"/>
      <c r="V63" s="15"/>
      <c r="W63" s="16"/>
      <c r="X63" s="17"/>
      <c r="Y63" s="12"/>
      <c r="Z63" s="14"/>
      <c r="AA63" s="32"/>
      <c r="AB63" s="18" t="str">
        <f>PG_ConstNmRout</f>
        <v/>
      </c>
      <c r="AC63" s="11" t="str">
        <f>PG_ValUOMxRout</f>
        <v/>
      </c>
      <c r="AD63" s="12" t="str">
        <f>PG_ValUOMxRout</f>
        <v/>
      </c>
      <c r="AE63" s="13" t="str">
        <f>PG_ValUOMxRout</f>
        <v/>
      </c>
      <c r="AF63" s="13" t="str">
        <f>PG_ValUOMxRout</f>
        <v/>
      </c>
      <c r="AG63" s="13" t="str">
        <f>PG_ValUOMxRout</f>
        <v/>
      </c>
      <c r="AH63" s="14" t="str">
        <f>PG_ValUOMxRout</f>
        <v/>
      </c>
      <c r="AI63" s="15" t="str">
        <f>PG_ValRout</f>
        <v/>
      </c>
      <c r="AJ63" s="16" t="str">
        <f>PG_ValRout</f>
        <v/>
      </c>
      <c r="AK63" s="17" t="str">
        <f>PG_ValRout</f>
        <v/>
      </c>
      <c r="AL63" s="12" t="str">
        <f>PG_ValUOMxRout</f>
        <v/>
      </c>
      <c r="AM63" s="14" t="str">
        <f>PG_ValUOMxRout</f>
        <v/>
      </c>
      <c r="AN63" s="31"/>
      <c r="AO63" s="18" t="str">
        <f>PG_ConstNmRand</f>
        <v/>
      </c>
      <c r="AP63" s="11" t="str">
        <f>PG_ValUOMxRand</f>
        <v/>
      </c>
      <c r="AQ63" s="12" t="str">
        <f>PG_ValUOMxRand</f>
        <v/>
      </c>
      <c r="AR63" s="13" t="str">
        <f>PG_ValUOMxRand</f>
        <v/>
      </c>
      <c r="AS63" s="13" t="str">
        <f>PG_ValUOMxRand</f>
        <v/>
      </c>
      <c r="AT63" s="13" t="str">
        <f>PG_ValUOMxRand</f>
        <v/>
      </c>
      <c r="AU63" s="14" t="str">
        <f>PG_ValUOMxRand</f>
        <v/>
      </c>
      <c r="AV63" s="15" t="str">
        <f>PG_ValRand</f>
        <v/>
      </c>
      <c r="AW63" s="16" t="str">
        <f>PG_ValRand</f>
        <v/>
      </c>
      <c r="AX63" s="17" t="str">
        <f>PG_ValRand</f>
        <v/>
      </c>
      <c r="AY63" s="12" t="str">
        <f>PG_ValUOMxRand</f>
        <v/>
      </c>
      <c r="AZ63" s="14" t="str">
        <f>PG_ValUOMxRand</f>
        <v/>
      </c>
    </row>
    <row r="64" spans="1:52" ht="15" customHeight="1">
      <c r="A64" s="66"/>
      <c r="B64" s="18"/>
      <c r="C64" s="11"/>
      <c r="D64" s="12"/>
      <c r="E64" s="13"/>
      <c r="F64" s="13"/>
      <c r="G64" s="13"/>
      <c r="H64" s="14"/>
      <c r="I64" s="15"/>
      <c r="J64" s="16"/>
      <c r="K64" s="17"/>
      <c r="L64" s="12"/>
      <c r="M64" s="14"/>
      <c r="N64" s="31"/>
      <c r="O64" s="18"/>
      <c r="P64" s="11"/>
      <c r="Q64" s="12"/>
      <c r="R64" s="13"/>
      <c r="S64" s="13"/>
      <c r="T64" s="13"/>
      <c r="U64" s="14"/>
      <c r="V64" s="15"/>
      <c r="W64" s="16"/>
      <c r="X64" s="17"/>
      <c r="Y64" s="12"/>
      <c r="Z64" s="14"/>
      <c r="AA64" s="32"/>
      <c r="AB64" s="18" t="str">
        <f>PG_ConstNmRout</f>
        <v/>
      </c>
      <c r="AC64" s="11" t="str">
        <f>PG_ValUOMxRout</f>
        <v/>
      </c>
      <c r="AD64" s="12" t="str">
        <f>PG_ValUOMxRout</f>
        <v/>
      </c>
      <c r="AE64" s="13" t="str">
        <f>PG_ValUOMxRout</f>
        <v/>
      </c>
      <c r="AF64" s="13" t="str">
        <f>PG_ValUOMxRout</f>
        <v/>
      </c>
      <c r="AG64" s="13" t="str">
        <f>PG_ValUOMxRout</f>
        <v/>
      </c>
      <c r="AH64" s="14" t="str">
        <f>PG_ValUOMxRout</f>
        <v/>
      </c>
      <c r="AI64" s="15" t="str">
        <f>PG_ValRout</f>
        <v/>
      </c>
      <c r="AJ64" s="16" t="str">
        <f>PG_ValRout</f>
        <v/>
      </c>
      <c r="AK64" s="17" t="str">
        <f>PG_ValRout</f>
        <v/>
      </c>
      <c r="AL64" s="12" t="str">
        <f>PG_ValUOMxRout</f>
        <v/>
      </c>
      <c r="AM64" s="14" t="str">
        <f>PG_ValUOMxRout</f>
        <v/>
      </c>
      <c r="AN64" s="31"/>
      <c r="AO64" s="18" t="str">
        <f>PG_ConstNmRand</f>
        <v/>
      </c>
      <c r="AP64" s="11" t="str">
        <f>PG_ValUOMxRand</f>
        <v/>
      </c>
      <c r="AQ64" s="12" t="str">
        <f>PG_ValUOMxRand</f>
        <v/>
      </c>
      <c r="AR64" s="13" t="str">
        <f>PG_ValUOMxRand</f>
        <v/>
      </c>
      <c r="AS64" s="13" t="str">
        <f>PG_ValUOMxRand</f>
        <v/>
      </c>
      <c r="AT64" s="13" t="str">
        <f>PG_ValUOMxRand</f>
        <v/>
      </c>
      <c r="AU64" s="14" t="str">
        <f>PG_ValUOMxRand</f>
        <v/>
      </c>
      <c r="AV64" s="15" t="str">
        <f>PG_ValRand</f>
        <v/>
      </c>
      <c r="AW64" s="16" t="str">
        <f>PG_ValRand</f>
        <v/>
      </c>
      <c r="AX64" s="17" t="str">
        <f>PG_ValRand</f>
        <v/>
      </c>
      <c r="AY64" s="12" t="str">
        <f>PG_ValUOMxRand</f>
        <v/>
      </c>
      <c r="AZ64" s="14" t="str">
        <f>PG_ValUOMxRand</f>
        <v/>
      </c>
    </row>
    <row r="65" spans="1:52" ht="15" customHeight="1">
      <c r="A65" s="66"/>
      <c r="B65" s="18"/>
      <c r="C65" s="11"/>
      <c r="D65" s="12"/>
      <c r="E65" s="13"/>
      <c r="F65" s="13"/>
      <c r="G65" s="13"/>
      <c r="H65" s="14"/>
      <c r="I65" s="15"/>
      <c r="J65" s="16"/>
      <c r="K65" s="17"/>
      <c r="L65" s="12"/>
      <c r="M65" s="14"/>
      <c r="N65" s="31"/>
      <c r="O65" s="18"/>
      <c r="P65" s="11"/>
      <c r="Q65" s="12"/>
      <c r="R65" s="13"/>
      <c r="S65" s="13"/>
      <c r="T65" s="13"/>
      <c r="U65" s="14"/>
      <c r="V65" s="15"/>
      <c r="W65" s="16"/>
      <c r="X65" s="17"/>
      <c r="Y65" s="12"/>
      <c r="Z65" s="14"/>
      <c r="AA65" s="32"/>
      <c r="AB65" s="18" t="str">
        <f>PG_ConstNmRout</f>
        <v/>
      </c>
      <c r="AC65" s="11" t="str">
        <f>PG_ValUOMxRout</f>
        <v/>
      </c>
      <c r="AD65" s="12" t="str">
        <f>PG_ValUOMxRout</f>
        <v/>
      </c>
      <c r="AE65" s="13" t="str">
        <f>PG_ValUOMxRout</f>
        <v/>
      </c>
      <c r="AF65" s="13" t="str">
        <f>PG_ValUOMxRout</f>
        <v/>
      </c>
      <c r="AG65" s="13" t="str">
        <f>PG_ValUOMxRout</f>
        <v/>
      </c>
      <c r="AH65" s="14" t="str">
        <f>PG_ValUOMxRout</f>
        <v/>
      </c>
      <c r="AI65" s="15" t="str">
        <f>PG_ValRout</f>
        <v/>
      </c>
      <c r="AJ65" s="16" t="str">
        <f>PG_ValRout</f>
        <v/>
      </c>
      <c r="AK65" s="17" t="str">
        <f>PG_ValRout</f>
        <v/>
      </c>
      <c r="AL65" s="12" t="str">
        <f>PG_ValUOMxRout</f>
        <v/>
      </c>
      <c r="AM65" s="14" t="str">
        <f>PG_ValUOMxRout</f>
        <v/>
      </c>
      <c r="AN65" s="31"/>
      <c r="AO65" s="18" t="str">
        <f>PG_ConstNmRand</f>
        <v/>
      </c>
      <c r="AP65" s="11" t="str">
        <f>PG_ValUOMxRand</f>
        <v/>
      </c>
      <c r="AQ65" s="12" t="str">
        <f>PG_ValUOMxRand</f>
        <v/>
      </c>
      <c r="AR65" s="13" t="str">
        <f>PG_ValUOMxRand</f>
        <v/>
      </c>
      <c r="AS65" s="13" t="str">
        <f>PG_ValUOMxRand</f>
        <v/>
      </c>
      <c r="AT65" s="13" t="str">
        <f>PG_ValUOMxRand</f>
        <v/>
      </c>
      <c r="AU65" s="14" t="str">
        <f>PG_ValUOMxRand</f>
        <v/>
      </c>
      <c r="AV65" s="15" t="str">
        <f>PG_ValRand</f>
        <v/>
      </c>
      <c r="AW65" s="16" t="str">
        <f>PG_ValRand</f>
        <v/>
      </c>
      <c r="AX65" s="17" t="str">
        <f>PG_ValRand</f>
        <v/>
      </c>
      <c r="AY65" s="12" t="str">
        <f>PG_ValUOMxRand</f>
        <v/>
      </c>
      <c r="AZ65" s="14" t="str">
        <f>PG_ValUOMxRand</f>
        <v/>
      </c>
    </row>
    <row r="66" spans="1:52" ht="15" customHeight="1">
      <c r="A66" s="66"/>
      <c r="B66" s="18"/>
      <c r="C66" s="11"/>
      <c r="D66" s="12"/>
      <c r="E66" s="13"/>
      <c r="F66" s="13"/>
      <c r="G66" s="13"/>
      <c r="H66" s="14"/>
      <c r="I66" s="15"/>
      <c r="J66" s="16"/>
      <c r="K66" s="17"/>
      <c r="L66" s="12"/>
      <c r="M66" s="14"/>
      <c r="N66" s="31"/>
      <c r="O66" s="18"/>
      <c r="P66" s="11"/>
      <c r="Q66" s="12"/>
      <c r="R66" s="13"/>
      <c r="S66" s="13"/>
      <c r="T66" s="13"/>
      <c r="U66" s="14"/>
      <c r="V66" s="15"/>
      <c r="W66" s="16"/>
      <c r="X66" s="17"/>
      <c r="Y66" s="12"/>
      <c r="Z66" s="14"/>
      <c r="AA66" s="32"/>
      <c r="AB66" s="18" t="str">
        <f>PG_ConstNmRout</f>
        <v/>
      </c>
      <c r="AC66" s="11" t="str">
        <f>PG_ValUOMxRout</f>
        <v/>
      </c>
      <c r="AD66" s="12" t="str">
        <f>PG_ValUOMxRout</f>
        <v/>
      </c>
      <c r="AE66" s="13" t="str">
        <f>PG_ValUOMxRout</f>
        <v/>
      </c>
      <c r="AF66" s="13" t="str">
        <f>PG_ValUOMxRout</f>
        <v/>
      </c>
      <c r="AG66" s="13" t="str">
        <f>PG_ValUOMxRout</f>
        <v/>
      </c>
      <c r="AH66" s="14" t="str">
        <f>PG_ValUOMxRout</f>
        <v/>
      </c>
      <c r="AI66" s="15" t="str">
        <f>PG_ValRout</f>
        <v/>
      </c>
      <c r="AJ66" s="16" t="str">
        <f>PG_ValRout</f>
        <v/>
      </c>
      <c r="AK66" s="17" t="str">
        <f>PG_ValRout</f>
        <v/>
      </c>
      <c r="AL66" s="12" t="str">
        <f>PG_ValUOMxRout</f>
        <v/>
      </c>
      <c r="AM66" s="14" t="str">
        <f>PG_ValUOMxRout</f>
        <v/>
      </c>
      <c r="AN66" s="31"/>
      <c r="AO66" s="18" t="str">
        <f>PG_ConstNmRand</f>
        <v/>
      </c>
      <c r="AP66" s="11" t="str">
        <f>PG_ValUOMxRand</f>
        <v/>
      </c>
      <c r="AQ66" s="12" t="str">
        <f>PG_ValUOMxRand</f>
        <v/>
      </c>
      <c r="AR66" s="13" t="str">
        <f>PG_ValUOMxRand</f>
        <v/>
      </c>
      <c r="AS66" s="13" t="str">
        <f>PG_ValUOMxRand</f>
        <v/>
      </c>
      <c r="AT66" s="13" t="str">
        <f>PG_ValUOMxRand</f>
        <v/>
      </c>
      <c r="AU66" s="14" t="str">
        <f>PG_ValUOMxRand</f>
        <v/>
      </c>
      <c r="AV66" s="15" t="str">
        <f>PG_ValRand</f>
        <v/>
      </c>
      <c r="AW66" s="16" t="str">
        <f>PG_ValRand</f>
        <v/>
      </c>
      <c r="AX66" s="17" t="str">
        <f>PG_ValRand</f>
        <v/>
      </c>
      <c r="AY66" s="12" t="str">
        <f>PG_ValUOMxRand</f>
        <v/>
      </c>
      <c r="AZ66" s="14" t="str">
        <f>PG_ValUOMxRand</f>
        <v/>
      </c>
    </row>
    <row r="67" spans="1:52" ht="15" customHeight="1">
      <c r="A67" s="66"/>
      <c r="B67" s="18"/>
      <c r="C67" s="11"/>
      <c r="D67" s="12"/>
      <c r="E67" s="13"/>
      <c r="F67" s="13"/>
      <c r="G67" s="13"/>
      <c r="H67" s="14"/>
      <c r="I67" s="15"/>
      <c r="J67" s="16"/>
      <c r="K67" s="17"/>
      <c r="L67" s="12"/>
      <c r="M67" s="14"/>
      <c r="N67" s="31"/>
      <c r="O67" s="18"/>
      <c r="P67" s="11"/>
      <c r="Q67" s="12"/>
      <c r="R67" s="13"/>
      <c r="S67" s="13"/>
      <c r="T67" s="13"/>
      <c r="U67" s="14"/>
      <c r="V67" s="15"/>
      <c r="W67" s="16"/>
      <c r="X67" s="17"/>
      <c r="Y67" s="12"/>
      <c r="Z67" s="14"/>
      <c r="AA67" s="32"/>
      <c r="AB67" s="18" t="str">
        <f>PG_ConstNmRout</f>
        <v/>
      </c>
      <c r="AC67" s="11" t="str">
        <f>PG_ValUOMxRout</f>
        <v/>
      </c>
      <c r="AD67" s="12" t="str">
        <f>PG_ValUOMxRout</f>
        <v/>
      </c>
      <c r="AE67" s="13" t="str">
        <f>PG_ValUOMxRout</f>
        <v/>
      </c>
      <c r="AF67" s="13" t="str">
        <f>PG_ValUOMxRout</f>
        <v/>
      </c>
      <c r="AG67" s="13" t="str">
        <f>PG_ValUOMxRout</f>
        <v/>
      </c>
      <c r="AH67" s="14" t="str">
        <f>PG_ValUOMxRout</f>
        <v/>
      </c>
      <c r="AI67" s="15" t="str">
        <f>PG_ValRout</f>
        <v/>
      </c>
      <c r="AJ67" s="16" t="str">
        <f>PG_ValRout</f>
        <v/>
      </c>
      <c r="AK67" s="17" t="str">
        <f>PG_ValRout</f>
        <v/>
      </c>
      <c r="AL67" s="12" t="str">
        <f>PG_ValUOMxRout</f>
        <v/>
      </c>
      <c r="AM67" s="14" t="str">
        <f>PG_ValUOMxRout</f>
        <v/>
      </c>
      <c r="AN67" s="31"/>
      <c r="AO67" s="18" t="str">
        <f>PG_ConstNmRand</f>
        <v/>
      </c>
      <c r="AP67" s="11" t="str">
        <f>PG_ValUOMxRand</f>
        <v/>
      </c>
      <c r="AQ67" s="12" t="str">
        <f>PG_ValUOMxRand</f>
        <v/>
      </c>
      <c r="AR67" s="13" t="str">
        <f>PG_ValUOMxRand</f>
        <v/>
      </c>
      <c r="AS67" s="13" t="str">
        <f>PG_ValUOMxRand</f>
        <v/>
      </c>
      <c r="AT67" s="13" t="str">
        <f>PG_ValUOMxRand</f>
        <v/>
      </c>
      <c r="AU67" s="14" t="str">
        <f>PG_ValUOMxRand</f>
        <v/>
      </c>
      <c r="AV67" s="15" t="str">
        <f>PG_ValRand</f>
        <v/>
      </c>
      <c r="AW67" s="16" t="str">
        <f>PG_ValRand</f>
        <v/>
      </c>
      <c r="AX67" s="17" t="str">
        <f>PG_ValRand</f>
        <v/>
      </c>
      <c r="AY67" s="12" t="str">
        <f>PG_ValUOMxRand</f>
        <v/>
      </c>
      <c r="AZ67" s="14" t="str">
        <f>PG_ValUOMxRand</f>
        <v/>
      </c>
    </row>
    <row r="68" spans="1:52" ht="15" customHeight="1">
      <c r="A68" s="66"/>
      <c r="B68" s="18"/>
      <c r="C68" s="11"/>
      <c r="D68" s="12"/>
      <c r="E68" s="13"/>
      <c r="F68" s="13"/>
      <c r="G68" s="13"/>
      <c r="H68" s="14"/>
      <c r="I68" s="15"/>
      <c r="J68" s="16"/>
      <c r="K68" s="17"/>
      <c r="L68" s="12"/>
      <c r="M68" s="14"/>
      <c r="N68" s="31"/>
      <c r="O68" s="18"/>
      <c r="P68" s="11"/>
      <c r="Q68" s="12"/>
      <c r="R68" s="13"/>
      <c r="S68" s="13"/>
      <c r="T68" s="13"/>
      <c r="U68" s="14"/>
      <c r="V68" s="15"/>
      <c r="W68" s="16"/>
      <c r="X68" s="17"/>
      <c r="Y68" s="12"/>
      <c r="Z68" s="14"/>
      <c r="AA68" s="32"/>
      <c r="AB68" s="18" t="str">
        <f>PG_ConstNmRout</f>
        <v/>
      </c>
      <c r="AC68" s="11" t="str">
        <f>PG_ValUOMxRout</f>
        <v/>
      </c>
      <c r="AD68" s="12" t="str">
        <f>PG_ValUOMxRout</f>
        <v/>
      </c>
      <c r="AE68" s="13" t="str">
        <f>PG_ValUOMxRout</f>
        <v/>
      </c>
      <c r="AF68" s="13" t="str">
        <f>PG_ValUOMxRout</f>
        <v/>
      </c>
      <c r="AG68" s="13" t="str">
        <f>PG_ValUOMxRout</f>
        <v/>
      </c>
      <c r="AH68" s="14" t="str">
        <f>PG_ValUOMxRout</f>
        <v/>
      </c>
      <c r="AI68" s="15" t="str">
        <f>PG_ValRout</f>
        <v/>
      </c>
      <c r="AJ68" s="16" t="str">
        <f>PG_ValRout</f>
        <v/>
      </c>
      <c r="AK68" s="17" t="str">
        <f>PG_ValRout</f>
        <v/>
      </c>
      <c r="AL68" s="12" t="str">
        <f>PG_ValUOMxRout</f>
        <v/>
      </c>
      <c r="AM68" s="14" t="str">
        <f>PG_ValUOMxRout</f>
        <v/>
      </c>
      <c r="AN68" s="31"/>
      <c r="AO68" s="18" t="str">
        <f>PG_ConstNmRand</f>
        <v/>
      </c>
      <c r="AP68" s="11" t="str">
        <f>PG_ValUOMxRand</f>
        <v/>
      </c>
      <c r="AQ68" s="12" t="str">
        <f>PG_ValUOMxRand</f>
        <v/>
      </c>
      <c r="AR68" s="13" t="str">
        <f>PG_ValUOMxRand</f>
        <v/>
      </c>
      <c r="AS68" s="13" t="str">
        <f>PG_ValUOMxRand</f>
        <v/>
      </c>
      <c r="AT68" s="13" t="str">
        <f>PG_ValUOMxRand</f>
        <v/>
      </c>
      <c r="AU68" s="14" t="str">
        <f>PG_ValUOMxRand</f>
        <v/>
      </c>
      <c r="AV68" s="15" t="str">
        <f>PG_ValRand</f>
        <v/>
      </c>
      <c r="AW68" s="16" t="str">
        <f>PG_ValRand</f>
        <v/>
      </c>
      <c r="AX68" s="17" t="str">
        <f>PG_ValRand</f>
        <v/>
      </c>
      <c r="AY68" s="12" t="str">
        <f>PG_ValUOMxRand</f>
        <v/>
      </c>
      <c r="AZ68" s="14" t="str">
        <f>PG_ValUOMxRand</f>
        <v/>
      </c>
    </row>
    <row r="69" spans="1:52" ht="15" customHeight="1">
      <c r="A69" s="66"/>
      <c r="B69" s="18"/>
      <c r="C69" s="11"/>
      <c r="D69" s="12"/>
      <c r="E69" s="13"/>
      <c r="F69" s="13"/>
      <c r="G69" s="13"/>
      <c r="H69" s="14"/>
      <c r="I69" s="15"/>
      <c r="J69" s="16"/>
      <c r="K69" s="17"/>
      <c r="L69" s="12"/>
      <c r="M69" s="14"/>
      <c r="N69" s="31"/>
      <c r="O69" s="18"/>
      <c r="P69" s="11"/>
      <c r="Q69" s="12"/>
      <c r="R69" s="13"/>
      <c r="S69" s="13"/>
      <c r="T69" s="13"/>
      <c r="U69" s="14"/>
      <c r="V69" s="15"/>
      <c r="W69" s="16"/>
      <c r="X69" s="17"/>
      <c r="Y69" s="12"/>
      <c r="Z69" s="14"/>
      <c r="AA69" s="32"/>
      <c r="AB69" s="18" t="str">
        <f>PG_ConstNmRout</f>
        <v/>
      </c>
      <c r="AC69" s="11" t="str">
        <f>PG_ValUOMxRout</f>
        <v/>
      </c>
      <c r="AD69" s="12" t="str">
        <f>PG_ValUOMxRout</f>
        <v/>
      </c>
      <c r="AE69" s="13" t="str">
        <f>PG_ValUOMxRout</f>
        <v/>
      </c>
      <c r="AF69" s="13" t="str">
        <f>PG_ValUOMxRout</f>
        <v/>
      </c>
      <c r="AG69" s="13" t="str">
        <f>PG_ValUOMxRout</f>
        <v/>
      </c>
      <c r="AH69" s="14" t="str">
        <f>PG_ValUOMxRout</f>
        <v/>
      </c>
      <c r="AI69" s="15" t="str">
        <f>PG_ValRout</f>
        <v/>
      </c>
      <c r="AJ69" s="16" t="str">
        <f>PG_ValRout</f>
        <v/>
      </c>
      <c r="AK69" s="17" t="str">
        <f>PG_ValRout</f>
        <v/>
      </c>
      <c r="AL69" s="12" t="str">
        <f>PG_ValUOMxRout</f>
        <v/>
      </c>
      <c r="AM69" s="14" t="str">
        <f>PG_ValUOMxRout</f>
        <v/>
      </c>
      <c r="AN69" s="31"/>
      <c r="AO69" s="18" t="str">
        <f>PG_ConstNmRand</f>
        <v/>
      </c>
      <c r="AP69" s="11" t="str">
        <f>PG_ValUOMxRand</f>
        <v/>
      </c>
      <c r="AQ69" s="12" t="str">
        <f>PG_ValUOMxRand</f>
        <v/>
      </c>
      <c r="AR69" s="13" t="str">
        <f>PG_ValUOMxRand</f>
        <v/>
      </c>
      <c r="AS69" s="13" t="str">
        <f>PG_ValUOMxRand</f>
        <v/>
      </c>
      <c r="AT69" s="13" t="str">
        <f>PG_ValUOMxRand</f>
        <v/>
      </c>
      <c r="AU69" s="14" t="str">
        <f>PG_ValUOMxRand</f>
        <v/>
      </c>
      <c r="AV69" s="15" t="str">
        <f>PG_ValRand</f>
        <v/>
      </c>
      <c r="AW69" s="16" t="str">
        <f>PG_ValRand</f>
        <v/>
      </c>
      <c r="AX69" s="17" t="str">
        <f>PG_ValRand</f>
        <v/>
      </c>
      <c r="AY69" s="12" t="str">
        <f>PG_ValUOMxRand</f>
        <v/>
      </c>
      <c r="AZ69" s="14" t="str">
        <f>PG_ValUOMxRand</f>
        <v/>
      </c>
    </row>
    <row r="70" spans="1:52" ht="15" customHeight="1">
      <c r="A70" s="66"/>
      <c r="B70" s="18"/>
      <c r="C70" s="11"/>
      <c r="D70" s="12"/>
      <c r="E70" s="13"/>
      <c r="F70" s="13"/>
      <c r="G70" s="13"/>
      <c r="H70" s="14"/>
      <c r="I70" s="15"/>
      <c r="J70" s="16"/>
      <c r="K70" s="17"/>
      <c r="L70" s="12"/>
      <c r="M70" s="14"/>
      <c r="N70" s="31"/>
      <c r="O70" s="18"/>
      <c r="P70" s="11"/>
      <c r="Q70" s="12"/>
      <c r="R70" s="13"/>
      <c r="S70" s="13"/>
      <c r="T70" s="13"/>
      <c r="U70" s="14"/>
      <c r="V70" s="15"/>
      <c r="W70" s="16"/>
      <c r="X70" s="17"/>
      <c r="Y70" s="12"/>
      <c r="Z70" s="14"/>
      <c r="AA70" s="32"/>
      <c r="AB70" s="18" t="str">
        <f>PG_ConstNmRout</f>
        <v/>
      </c>
      <c r="AC70" s="11" t="str">
        <f>PG_ValUOMxRout</f>
        <v/>
      </c>
      <c r="AD70" s="12" t="str">
        <f>PG_ValUOMxRout</f>
        <v/>
      </c>
      <c r="AE70" s="13" t="str">
        <f>PG_ValUOMxRout</f>
        <v/>
      </c>
      <c r="AF70" s="13" t="str">
        <f>PG_ValUOMxRout</f>
        <v/>
      </c>
      <c r="AG70" s="13" t="str">
        <f>PG_ValUOMxRout</f>
        <v/>
      </c>
      <c r="AH70" s="14" t="str">
        <f>PG_ValUOMxRout</f>
        <v/>
      </c>
      <c r="AI70" s="15" t="str">
        <f>PG_ValRout</f>
        <v/>
      </c>
      <c r="AJ70" s="16" t="str">
        <f>PG_ValRout</f>
        <v/>
      </c>
      <c r="AK70" s="17" t="str">
        <f>PG_ValRout</f>
        <v/>
      </c>
      <c r="AL70" s="12" t="str">
        <f>PG_ValUOMxRout</f>
        <v/>
      </c>
      <c r="AM70" s="14" t="str">
        <f>PG_ValUOMxRout</f>
        <v/>
      </c>
      <c r="AN70" s="31"/>
      <c r="AO70" s="18" t="str">
        <f>PG_ConstNmRand</f>
        <v/>
      </c>
      <c r="AP70" s="11" t="str">
        <f>PG_ValUOMxRand</f>
        <v/>
      </c>
      <c r="AQ70" s="12" t="str">
        <f>PG_ValUOMxRand</f>
        <v/>
      </c>
      <c r="AR70" s="13" t="str">
        <f>PG_ValUOMxRand</f>
        <v/>
      </c>
      <c r="AS70" s="13" t="str">
        <f>PG_ValUOMxRand</f>
        <v/>
      </c>
      <c r="AT70" s="13" t="str">
        <f>PG_ValUOMxRand</f>
        <v/>
      </c>
      <c r="AU70" s="14" t="str">
        <f>PG_ValUOMxRand</f>
        <v/>
      </c>
      <c r="AV70" s="15" t="str">
        <f>PG_ValRand</f>
        <v/>
      </c>
      <c r="AW70" s="16" t="str">
        <f>PG_ValRand</f>
        <v/>
      </c>
      <c r="AX70" s="17" t="str">
        <f>PG_ValRand</f>
        <v/>
      </c>
      <c r="AY70" s="12" t="str">
        <f>PG_ValUOMxRand</f>
        <v/>
      </c>
      <c r="AZ70" s="14" t="str">
        <f>PG_ValUOMxRand</f>
        <v/>
      </c>
    </row>
    <row r="71" spans="1:52" ht="15" customHeight="1">
      <c r="A71" s="66"/>
      <c r="B71" s="18"/>
      <c r="C71" s="11"/>
      <c r="D71" s="12"/>
      <c r="E71" s="13"/>
      <c r="F71" s="13"/>
      <c r="G71" s="13"/>
      <c r="H71" s="14"/>
      <c r="I71" s="15"/>
      <c r="J71" s="16"/>
      <c r="K71" s="17"/>
      <c r="L71" s="12"/>
      <c r="M71" s="14"/>
      <c r="N71" s="31"/>
      <c r="O71" s="18"/>
      <c r="P71" s="11"/>
      <c r="Q71" s="12"/>
      <c r="R71" s="13"/>
      <c r="S71" s="13"/>
      <c r="T71" s="13"/>
      <c r="U71" s="14"/>
      <c r="V71" s="15"/>
      <c r="W71" s="16"/>
      <c r="X71" s="17"/>
      <c r="Y71" s="12"/>
      <c r="Z71" s="14"/>
      <c r="AA71" s="32"/>
      <c r="AB71" s="18" t="str">
        <f>PG_ConstNmRout</f>
        <v/>
      </c>
      <c r="AC71" s="11" t="str">
        <f>PG_ValUOMxRout</f>
        <v/>
      </c>
      <c r="AD71" s="12" t="str">
        <f>PG_ValUOMxRout</f>
        <v/>
      </c>
      <c r="AE71" s="13" t="str">
        <f>PG_ValUOMxRout</f>
        <v/>
      </c>
      <c r="AF71" s="13" t="str">
        <f>PG_ValUOMxRout</f>
        <v/>
      </c>
      <c r="AG71" s="13" t="str">
        <f>PG_ValUOMxRout</f>
        <v/>
      </c>
      <c r="AH71" s="14" t="str">
        <f>PG_ValUOMxRout</f>
        <v/>
      </c>
      <c r="AI71" s="15" t="str">
        <f>PG_ValRout</f>
        <v/>
      </c>
      <c r="AJ71" s="16" t="str">
        <f>PG_ValRout</f>
        <v/>
      </c>
      <c r="AK71" s="17" t="str">
        <f>PG_ValRout</f>
        <v/>
      </c>
      <c r="AL71" s="12" t="str">
        <f>PG_ValUOMxRout</f>
        <v/>
      </c>
      <c r="AM71" s="14" t="str">
        <f>PG_ValUOMxRout</f>
        <v/>
      </c>
      <c r="AN71" s="31"/>
      <c r="AO71" s="18" t="str">
        <f>PG_ConstNmRand</f>
        <v/>
      </c>
      <c r="AP71" s="11" t="str">
        <f>PG_ValUOMxRand</f>
        <v/>
      </c>
      <c r="AQ71" s="12" t="str">
        <f>PG_ValUOMxRand</f>
        <v/>
      </c>
      <c r="AR71" s="13" t="str">
        <f>PG_ValUOMxRand</f>
        <v/>
      </c>
      <c r="AS71" s="13" t="str">
        <f>PG_ValUOMxRand</f>
        <v/>
      </c>
      <c r="AT71" s="13" t="str">
        <f>PG_ValUOMxRand</f>
        <v/>
      </c>
      <c r="AU71" s="14" t="str">
        <f>PG_ValUOMxRand</f>
        <v/>
      </c>
      <c r="AV71" s="15" t="str">
        <f>PG_ValRand</f>
        <v/>
      </c>
      <c r="AW71" s="16" t="str">
        <f>PG_ValRand</f>
        <v/>
      </c>
      <c r="AX71" s="17" t="str">
        <f>PG_ValRand</f>
        <v/>
      </c>
      <c r="AY71" s="12" t="str">
        <f>PG_ValUOMxRand</f>
        <v/>
      </c>
      <c r="AZ71" s="14" t="str">
        <f>PG_ValUOMxRand</f>
        <v/>
      </c>
    </row>
    <row r="72" spans="1:52" ht="1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ht="1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ht="1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ht="1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  <row r="78" spans="1:52" ht="1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</row>
    <row r="79" spans="1:52" ht="1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</row>
    <row r="80" spans="1:52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1:52" ht="1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spans="1:52" ht="1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spans="1:52" ht="1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spans="1:52" ht="1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spans="1:52" ht="1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spans="1:52" ht="1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spans="1:52" ht="1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spans="1:52" ht="1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</row>
    <row r="89" spans="1:52" ht="1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</row>
    <row r="90" spans="1:52" ht="1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</row>
    <row r="91" spans="1:52" ht="1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</row>
    <row r="92" spans="1:52" ht="1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</row>
    <row r="93" spans="1:52" ht="1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</row>
    <row r="94" spans="1:52" ht="1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</row>
    <row r="95" spans="1:52" ht="1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</row>
    <row r="96" spans="1:52" ht="1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</row>
    <row r="97" spans="1:52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</row>
    <row r="98" spans="1:52" ht="1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</row>
    <row r="99" spans="1:52" ht="1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</row>
    <row r="100" spans="1:52" ht="1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spans="1:52" ht="1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</row>
    <row r="102" spans="1:52" ht="1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</row>
    <row r="103" spans="1:52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</row>
    <row r="104" spans="1:52" ht="1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</row>
    <row r="105" spans="1:52" ht="1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</row>
    <row r="106" spans="1:52" ht="1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spans="1:52" ht="1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</row>
    <row r="108" spans="1:52" ht="1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</row>
    <row r="109" spans="1:52" ht="1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</row>
    <row r="110" spans="1:52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</row>
    <row r="111" spans="1:52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</row>
    <row r="112" spans="1:52" ht="1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</row>
    <row r="113" spans="1:52" ht="1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</row>
    <row r="114" spans="1:52" ht="1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</row>
    <row r="115" spans="1:52" ht="1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</row>
    <row r="116" spans="1:52" ht="1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</row>
    <row r="117" spans="1:52" ht="1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</row>
    <row r="118" spans="1:52" ht="1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</row>
    <row r="119" spans="1:52" ht="1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</row>
    <row r="120" spans="1:52" ht="1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</row>
    <row r="121" spans="1:52" ht="1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</row>
    <row r="122" spans="1:52" ht="1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</row>
    <row r="123" spans="1:52" ht="1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</row>
    <row r="124" spans="1:52" ht="1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</row>
    <row r="125" spans="1:52" ht="1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</row>
    <row r="126" spans="1:52" ht="1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</row>
    <row r="127" spans="1:52" ht="1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spans="1:52" ht="1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</row>
    <row r="130" spans="1:52" ht="1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</row>
    <row r="131" spans="1:52" ht="1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spans="1:52" ht="1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spans="1:52" ht="1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spans="1:52" ht="1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spans="1:52" ht="1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spans="1:52" ht="1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spans="1:52" ht="1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38" spans="1:52" ht="1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</row>
    <row r="139" spans="1:52" ht="1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</row>
    <row r="140" spans="1:52" ht="1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</row>
    <row r="141" spans="1:52" ht="1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</row>
    <row r="142" spans="1:52" ht="1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</row>
    <row r="143" spans="1:52" ht="1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</row>
    <row r="144" spans="1:52" ht="1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</row>
    <row r="145" spans="1:52" ht="1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spans="1:52" ht="1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</row>
    <row r="147" spans="1:52" ht="1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</row>
    <row r="148" spans="1:52" ht="1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</row>
    <row r="149" spans="1:52" ht="1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</row>
    <row r="150" spans="1:52" ht="1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1:52" ht="1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</row>
    <row r="152" spans="1:52" ht="1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</row>
    <row r="153" spans="1:52" ht="1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</row>
    <row r="154" spans="1:52" ht="1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</row>
    <row r="155" spans="1:52" ht="1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</row>
    <row r="156" spans="1:52" ht="1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</row>
    <row r="157" spans="1:52" ht="1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</row>
    <row r="158" spans="1:52" ht="1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</row>
    <row r="159" spans="1:52" ht="1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</row>
    <row r="160" spans="1:52" ht="1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</row>
    <row r="161" spans="1:52" ht="1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</row>
    <row r="162" spans="1:52" ht="1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</row>
    <row r="163" spans="1:52" ht="1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</row>
    <row r="164" spans="1:52" ht="1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</row>
    <row r="165" spans="1:52" ht="1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</row>
    <row r="166" spans="1:52" ht="1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spans="1:52" ht="1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</row>
    <row r="168" spans="1:52" ht="1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</row>
    <row r="169" spans="1:52" ht="1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</row>
    <row r="170" spans="1:52" ht="1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</row>
    <row r="171" spans="1:52" ht="1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</row>
    <row r="172" spans="1:52" ht="1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</row>
    <row r="173" spans="1:52" ht="1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</row>
    <row r="174" spans="1:52" ht="1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</row>
    <row r="175" spans="1:52" ht="1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</row>
    <row r="176" spans="1:52" ht="1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</row>
    <row r="177" spans="1:52" ht="1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</row>
    <row r="178" spans="1:52" ht="1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</row>
    <row r="179" spans="1:52" ht="1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</row>
    <row r="180" spans="1:52" ht="1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</row>
    <row r="181" spans="1:52" ht="1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</row>
    <row r="182" spans="1:52" ht="1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</row>
    <row r="183" spans="1:52" ht="1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</row>
    <row r="184" spans="1:52" ht="1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</row>
    <row r="185" spans="1:52" ht="1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</row>
    <row r="186" spans="1:52" ht="1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</row>
    <row r="187" spans="1:52" ht="1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</row>
    <row r="188" spans="1:52" ht="1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</row>
    <row r="189" spans="1:52" ht="1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</row>
    <row r="190" spans="1:52" ht="1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</row>
    <row r="191" spans="1:52" ht="1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</row>
    <row r="192" spans="1:52" ht="1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</row>
    <row r="193" spans="1:52" ht="1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</row>
    <row r="194" spans="1:52" ht="1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</row>
    <row r="195" spans="1:52" ht="1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</row>
    <row r="196" spans="1:52" ht="1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</row>
    <row r="197" spans="1:52" ht="1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</row>
    <row r="198" spans="1:52" ht="1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</row>
    <row r="199" spans="1:52" ht="1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</row>
    <row r="200" spans="1:52" ht="1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</row>
    <row r="201" spans="1:52" ht="1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</row>
    <row r="202" spans="1:52" ht="1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</row>
    <row r="203" spans="1:52" ht="1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</row>
    <row r="204" spans="1:52" ht="1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</row>
    <row r="205" spans="1:52" ht="1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</row>
    <row r="206" spans="1:52" ht="1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</row>
    <row r="207" spans="1:52" ht="1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</row>
    <row r="208" spans="1:52" ht="1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spans="1:52" ht="1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spans="1:52" ht="1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</row>
    <row r="211" spans="1:52" ht="1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</row>
    <row r="212" spans="1:52" ht="1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spans="1:52" ht="1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spans="1:52" ht="1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spans="1:52" ht="1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spans="1:52" ht="1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spans="1:52" ht="1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spans="1:52" ht="1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19" spans="1:52" ht="1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</row>
    <row r="220" spans="1:52" ht="1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</row>
    <row r="221" spans="1:52" ht="1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</row>
    <row r="222" spans="1:52" ht="1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</row>
    <row r="223" spans="1:52" ht="1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</row>
    <row r="224" spans="1:52" ht="1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</row>
    <row r="225" spans="1:52" ht="1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</row>
    <row r="226" spans="1:52" ht="1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</row>
    <row r="227" spans="1:52" ht="1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</row>
    <row r="228" spans="1:52" ht="1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</row>
    <row r="229" spans="1:52" ht="1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</row>
    <row r="230" spans="1:52" ht="1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</row>
    <row r="231" spans="1:52" ht="1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</row>
    <row r="232" spans="1:52" ht="1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</row>
    <row r="233" spans="1:52" ht="1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</row>
    <row r="234" spans="1:52" ht="1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</row>
    <row r="235" spans="1:52" ht="1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</row>
    <row r="236" spans="1:52" ht="1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</row>
    <row r="237" spans="1:52" ht="1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</row>
    <row r="238" spans="1:52" ht="1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</row>
    <row r="239" spans="1:52" ht="1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</row>
    <row r="240" spans="1:52" ht="1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</row>
    <row r="241" spans="1:52" ht="1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spans="1:52" ht="1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spans="1:52" ht="1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spans="1:52" ht="1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spans="1:52" ht="1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spans="1:52" ht="1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spans="1:52" ht="1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spans="1:52" ht="1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spans="1:52" ht="1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spans="1:52" ht="1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spans="1:52" ht="1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spans="1:52" ht="1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spans="1:52" ht="1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spans="1:52" ht="1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spans="1:52" ht="1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spans="1:52" ht="1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spans="1:52" ht="1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spans="1:52" ht="1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spans="1:52" ht="1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spans="1:52" ht="1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spans="1:52" ht="1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spans="1:52" ht="1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spans="1:52" ht="1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spans="1:52" ht="1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spans="1:52" ht="1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spans="1:52" ht="1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spans="1:52" ht="1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spans="1:52" ht="1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spans="1:52" ht="1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spans="1:52" ht="1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spans="1:52" ht="1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spans="1:52" ht="1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spans="1:52" ht="1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spans="1:52" ht="1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spans="1:52" ht="1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spans="1:52" ht="1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spans="1:52" ht="1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spans="1:52" ht="1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spans="1:52" ht="1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spans="1:52" ht="1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spans="1:52" ht="1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spans="1:52" ht="1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spans="1:52" ht="1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spans="1:52" ht="1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spans="1:52" ht="1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spans="1:52" ht="1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spans="1:52" ht="1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spans="1:52" ht="1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spans="1:52" ht="1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spans="1:52" ht="1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spans="1:52" ht="1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spans="1:52" ht="1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spans="1:52" ht="1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spans="1:52" ht="1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spans="1:52" ht="1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spans="1:52" ht="1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spans="1:52" ht="1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spans="1:52" ht="1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spans="1:52" ht="1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spans="1:52" ht="1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spans="1:52" ht="1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425" priority="4">
      <formula>IF(PG_IsBlnkRowRout*PG_IsBlnkRowRoutNext=1,TRUE,FALSE)</formula>
    </cfRule>
  </conditionalFormatting>
  <conditionalFormatting sqref="O7:Z71">
    <cfRule type="expression" dxfId="424" priority="23">
      <formula>IF(PG_IsBlnkRowRand*PG_IsBlnkRowRandNext=1,TRUE,FALSE)</formula>
    </cfRule>
  </conditionalFormatting>
  <conditionalFormatting sqref="AB7:AM71">
    <cfRule type="expression" dxfId="423" priority="5">
      <formula>IF(PG_IsBlnkRowRout*PG_IsBlnkRowRoutNext=1,TRUE,FALSE)</formula>
    </cfRule>
  </conditionalFormatting>
  <conditionalFormatting sqref="AO7:AZ71">
    <cfRule type="expression" dxfId="422" priority="25">
      <formula>IF(PG_IsBlnkRowRand*PG_IsBlnkRowRandNext=1,TRUE,FALSE)</formula>
    </cfRule>
  </conditionalFormatting>
  <conditionalFormatting sqref="A7:A71">
    <cfRule type="expression" dxfId="421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284" customWidth="1" collapsed="1"/>
    <col min="2" max="2" width="8.44140625" style="284" customWidth="1"/>
    <col min="3" max="3" width="5.77734375" style="284" customWidth="1"/>
    <col min="4" max="5" width="8.44140625" style="284" customWidth="1"/>
    <col min="6" max="6" width="5.77734375" style="284" customWidth="1"/>
    <col min="7" max="8" width="8.44140625" style="284" customWidth="1"/>
    <col min="9" max="9" width="5.77734375" style="284" customWidth="1"/>
    <col min="10" max="11" width="8.44140625" style="284" customWidth="1"/>
    <col min="12" max="16384" width="8.88671875" style="284"/>
  </cols>
  <sheetData>
    <row r="1" spans="1:11" s="288" customFormat="1" ht="23.25" customHeight="1">
      <c r="A1" s="284"/>
      <c r="B1" s="285" t="s">
        <v>238</v>
      </c>
      <c r="C1" s="286"/>
      <c r="D1" s="286"/>
      <c r="E1" s="286"/>
      <c r="F1" s="286"/>
      <c r="G1" s="286"/>
      <c r="H1" s="286"/>
      <c r="I1" s="286"/>
      <c r="J1" s="286"/>
      <c r="K1" s="287"/>
    </row>
    <row r="2" spans="1:11" s="288" customFormat="1" ht="24.75" customHeight="1">
      <c r="A2" s="284"/>
      <c r="B2" s="289" t="s">
        <v>2</v>
      </c>
      <c r="C2" s="290" t="s">
        <v>46</v>
      </c>
      <c r="D2" s="291" t="s">
        <v>47</v>
      </c>
      <c r="E2" s="292" t="s">
        <v>2</v>
      </c>
      <c r="F2" s="293" t="s">
        <v>46</v>
      </c>
      <c r="G2" s="294" t="s">
        <v>47</v>
      </c>
      <c r="H2" s="295" t="s">
        <v>2</v>
      </c>
      <c r="I2" s="293" t="s">
        <v>46</v>
      </c>
      <c r="J2" s="294" t="s">
        <v>47</v>
      </c>
      <c r="K2" s="284"/>
    </row>
    <row r="3" spans="1:11" ht="15.75" customHeight="1">
      <c r="A3" s="296"/>
      <c r="B3" s="297" t="s">
        <v>332</v>
      </c>
      <c r="C3" s="298"/>
      <c r="D3" s="299"/>
      <c r="E3" s="298"/>
      <c r="F3" s="298"/>
      <c r="G3" s="300"/>
      <c r="H3" s="298"/>
      <c r="I3" s="298"/>
      <c r="J3" s="301"/>
    </row>
    <row r="4" spans="1:11" ht="15.75" customHeight="1">
      <c r="A4" s="296"/>
      <c r="B4" s="302" t="s">
        <v>4</v>
      </c>
      <c r="C4" s="303" t="s">
        <v>3</v>
      </c>
      <c r="D4" s="304" t="s">
        <v>111</v>
      </c>
      <c r="E4" s="302" t="s">
        <v>11</v>
      </c>
      <c r="F4" s="303" t="s">
        <v>3</v>
      </c>
      <c r="G4" s="305">
        <v>0.85</v>
      </c>
      <c r="H4" s="306" t="s">
        <v>15</v>
      </c>
      <c r="I4" s="303" t="s">
        <v>3</v>
      </c>
      <c r="J4" s="305">
        <v>2.5</v>
      </c>
    </row>
    <row r="5" spans="1:11" ht="15.75" customHeight="1">
      <c r="A5" s="296"/>
      <c r="B5" s="302" t="s">
        <v>7</v>
      </c>
      <c r="C5" s="303" t="s">
        <v>3</v>
      </c>
      <c r="D5" s="304">
        <v>0.5</v>
      </c>
      <c r="E5" s="302" t="s">
        <v>14</v>
      </c>
      <c r="F5" s="303" t="s">
        <v>3</v>
      </c>
      <c r="G5" s="307">
        <v>3.7499999999999999E-2</v>
      </c>
      <c r="H5" s="306" t="s">
        <v>18</v>
      </c>
      <c r="I5" s="303" t="s">
        <v>3</v>
      </c>
      <c r="J5" s="308">
        <v>398.5</v>
      </c>
    </row>
    <row r="6" spans="1:11" ht="15.75" customHeight="1">
      <c r="A6" s="296"/>
      <c r="B6" s="302" t="s">
        <v>10</v>
      </c>
      <c r="C6" s="303" t="s">
        <v>3</v>
      </c>
      <c r="D6" s="309">
        <v>267.5</v>
      </c>
      <c r="E6" s="302" t="s">
        <v>17</v>
      </c>
      <c r="F6" s="303" t="s">
        <v>3</v>
      </c>
      <c r="G6" s="310">
        <v>17.75</v>
      </c>
      <c r="H6" s="306" t="s">
        <v>21</v>
      </c>
      <c r="I6" s="303" t="s">
        <v>3</v>
      </c>
      <c r="J6" s="305">
        <v>1.1950000000000001</v>
      </c>
    </row>
    <row r="7" spans="1:11" ht="15.75" customHeight="1">
      <c r="A7" s="296"/>
      <c r="B7" s="302" t="s">
        <v>13</v>
      </c>
      <c r="C7" s="303" t="s">
        <v>3</v>
      </c>
      <c r="D7" s="304">
        <v>1.4</v>
      </c>
      <c r="E7" s="302" t="s">
        <v>23</v>
      </c>
      <c r="F7" s="303" t="s">
        <v>3</v>
      </c>
      <c r="G7" s="305">
        <v>0.22500000000000001</v>
      </c>
      <c r="H7" s="306" t="s">
        <v>24</v>
      </c>
      <c r="I7" s="303" t="s">
        <v>3</v>
      </c>
      <c r="J7" s="305">
        <v>0.77</v>
      </c>
    </row>
    <row r="8" spans="1:11" ht="15.75" customHeight="1">
      <c r="A8" s="296"/>
      <c r="B8" s="302" t="s">
        <v>16</v>
      </c>
      <c r="C8" s="303" t="s">
        <v>3</v>
      </c>
      <c r="D8" s="304" t="s">
        <v>152</v>
      </c>
      <c r="E8" s="302" t="s">
        <v>54</v>
      </c>
      <c r="F8" s="303" t="s">
        <v>1</v>
      </c>
      <c r="G8" s="307">
        <v>0.106</v>
      </c>
      <c r="H8" s="306" t="s">
        <v>27</v>
      </c>
      <c r="I8" s="303" t="s">
        <v>3</v>
      </c>
      <c r="J8" s="305">
        <v>0.5</v>
      </c>
    </row>
    <row r="9" spans="1:11" ht="15.75" customHeight="1">
      <c r="A9" s="296"/>
      <c r="B9" s="302" t="s">
        <v>19</v>
      </c>
      <c r="C9" s="303" t="s">
        <v>3</v>
      </c>
      <c r="D9" s="304" t="s">
        <v>111</v>
      </c>
      <c r="E9" s="302" t="s">
        <v>26</v>
      </c>
      <c r="F9" s="303" t="s">
        <v>3</v>
      </c>
      <c r="G9" s="305">
        <v>1.2</v>
      </c>
      <c r="H9" s="306" t="s">
        <v>30</v>
      </c>
      <c r="I9" s="303" t="s">
        <v>3</v>
      </c>
      <c r="J9" s="305">
        <v>2.77</v>
      </c>
    </row>
    <row r="10" spans="1:11" ht="15.75" customHeight="1">
      <c r="A10" s="296"/>
      <c r="B10" s="302" t="s">
        <v>22</v>
      </c>
      <c r="C10" s="303" t="s">
        <v>3</v>
      </c>
      <c r="D10" s="311">
        <v>34.049999999999997</v>
      </c>
      <c r="E10" s="302" t="s">
        <v>29</v>
      </c>
      <c r="F10" s="303" t="s">
        <v>3</v>
      </c>
      <c r="G10" s="310">
        <v>18.55</v>
      </c>
      <c r="H10" s="306" t="s">
        <v>60</v>
      </c>
      <c r="I10" s="303" t="s">
        <v>1</v>
      </c>
      <c r="J10" s="305">
        <v>1.0649999999999999</v>
      </c>
    </row>
    <row r="11" spans="1:11" ht="15.75" customHeight="1">
      <c r="A11" s="296"/>
      <c r="B11" s="302" t="s">
        <v>25</v>
      </c>
      <c r="C11" s="303" t="s">
        <v>3</v>
      </c>
      <c r="D11" s="311">
        <v>47.5</v>
      </c>
      <c r="E11" s="302" t="s">
        <v>31</v>
      </c>
      <c r="F11" s="303" t="s">
        <v>3</v>
      </c>
      <c r="G11" s="310">
        <v>19.95</v>
      </c>
      <c r="H11" s="306" t="s">
        <v>61</v>
      </c>
      <c r="I11" s="303" t="s">
        <v>3</v>
      </c>
      <c r="J11" s="308" t="s">
        <v>107</v>
      </c>
    </row>
    <row r="12" spans="1:11" ht="15.75" customHeight="1">
      <c r="A12" s="296"/>
      <c r="B12" s="302" t="s">
        <v>50</v>
      </c>
      <c r="C12" s="303" t="s">
        <v>3</v>
      </c>
      <c r="D12" s="309">
        <v>277</v>
      </c>
      <c r="E12" s="302" t="s">
        <v>34</v>
      </c>
      <c r="F12" s="303" t="s">
        <v>3</v>
      </c>
      <c r="G12" s="308">
        <v>149</v>
      </c>
      <c r="H12" s="306" t="s">
        <v>62</v>
      </c>
      <c r="I12" s="303" t="s">
        <v>3</v>
      </c>
      <c r="J12" s="305">
        <v>0.28000000000000003</v>
      </c>
    </row>
    <row r="13" spans="1:11" ht="15.75" customHeight="1">
      <c r="A13" s="296"/>
      <c r="B13" s="302" t="s">
        <v>28</v>
      </c>
      <c r="C13" s="303" t="s">
        <v>3</v>
      </c>
      <c r="D13" s="304">
        <v>0.875</v>
      </c>
      <c r="E13" s="302" t="s">
        <v>37</v>
      </c>
      <c r="F13" s="303" t="s">
        <v>3</v>
      </c>
      <c r="G13" s="305">
        <v>2</v>
      </c>
      <c r="H13" s="306" t="s">
        <v>32</v>
      </c>
      <c r="I13" s="303" t="s">
        <v>3</v>
      </c>
      <c r="J13" s="305">
        <v>0.84499999999999997</v>
      </c>
    </row>
    <row r="14" spans="1:11" ht="15.75" customHeight="1">
      <c r="A14" s="296"/>
      <c r="B14" s="302" t="s">
        <v>0</v>
      </c>
      <c r="C14" s="303" t="s">
        <v>3</v>
      </c>
      <c r="D14" s="311">
        <v>46</v>
      </c>
      <c r="E14" s="302" t="s">
        <v>40</v>
      </c>
      <c r="F14" s="303" t="s">
        <v>3</v>
      </c>
      <c r="G14" s="305">
        <v>4.585</v>
      </c>
      <c r="H14" s="306" t="s">
        <v>63</v>
      </c>
      <c r="I14" s="303" t="s">
        <v>3</v>
      </c>
      <c r="J14" s="308">
        <v>157</v>
      </c>
    </row>
    <row r="15" spans="1:11" ht="15.75" customHeight="1">
      <c r="A15" s="296"/>
      <c r="B15" s="302" t="s">
        <v>33</v>
      </c>
      <c r="C15" s="303" t="s">
        <v>3</v>
      </c>
      <c r="D15" s="304">
        <v>4.43</v>
      </c>
      <c r="E15" s="302" t="s">
        <v>43</v>
      </c>
      <c r="F15" s="303" t="s">
        <v>3</v>
      </c>
      <c r="G15" s="310">
        <v>20.85</v>
      </c>
      <c r="H15" s="306" t="s">
        <v>35</v>
      </c>
      <c r="I15" s="303" t="s">
        <v>3</v>
      </c>
      <c r="J15" s="305">
        <v>0.32500000000000001</v>
      </c>
    </row>
    <row r="16" spans="1:11" ht="15.75" customHeight="1">
      <c r="A16" s="296"/>
      <c r="B16" s="302" t="s">
        <v>36</v>
      </c>
      <c r="C16" s="303" t="s">
        <v>3</v>
      </c>
      <c r="D16" s="304">
        <v>2.11</v>
      </c>
      <c r="E16" s="302" t="s">
        <v>57</v>
      </c>
      <c r="F16" s="303" t="s">
        <v>3</v>
      </c>
      <c r="G16" s="310" t="s">
        <v>112</v>
      </c>
      <c r="H16" s="306" t="s">
        <v>38</v>
      </c>
      <c r="I16" s="303" t="s">
        <v>3</v>
      </c>
      <c r="J16" s="310">
        <v>23</v>
      </c>
    </row>
    <row r="17" spans="1:10" ht="15.75" customHeight="1">
      <c r="A17" s="296"/>
      <c r="B17" s="302" t="s">
        <v>39</v>
      </c>
      <c r="C17" s="303" t="s">
        <v>3</v>
      </c>
      <c r="D17" s="304">
        <v>1.7150000000000001</v>
      </c>
      <c r="E17" s="302" t="s">
        <v>6</v>
      </c>
      <c r="F17" s="303" t="s">
        <v>3</v>
      </c>
      <c r="G17" s="307">
        <v>7.4999999999999997E-2</v>
      </c>
      <c r="H17" s="306" t="s">
        <v>41</v>
      </c>
      <c r="I17" s="303" t="s">
        <v>3</v>
      </c>
      <c r="J17" s="305">
        <v>1.5149999999999999</v>
      </c>
    </row>
    <row r="18" spans="1:10" ht="15.75" customHeight="1">
      <c r="A18" s="296"/>
      <c r="B18" s="302" t="s">
        <v>42</v>
      </c>
      <c r="C18" s="303" t="s">
        <v>3</v>
      </c>
      <c r="D18" s="311">
        <v>20.7</v>
      </c>
      <c r="E18" s="302" t="s">
        <v>9</v>
      </c>
      <c r="F18" s="303" t="s">
        <v>3</v>
      </c>
      <c r="G18" s="310">
        <v>20.65</v>
      </c>
      <c r="H18" s="306" t="s">
        <v>44</v>
      </c>
      <c r="I18" s="303" t="s">
        <v>3</v>
      </c>
      <c r="J18" s="308">
        <v>95</v>
      </c>
    </row>
    <row r="19" spans="1:10" ht="15.75" customHeight="1">
      <c r="A19" s="296"/>
      <c r="B19" s="302" t="s">
        <v>5</v>
      </c>
      <c r="C19" s="303" t="s">
        <v>3</v>
      </c>
      <c r="D19" s="304">
        <v>5.1050000000000004</v>
      </c>
      <c r="E19" s="302" t="s">
        <v>59</v>
      </c>
      <c r="F19" s="303" t="s">
        <v>3</v>
      </c>
      <c r="G19" s="310" t="s">
        <v>277</v>
      </c>
      <c r="H19" s="306" t="s">
        <v>45</v>
      </c>
      <c r="I19" s="303" t="s">
        <v>3</v>
      </c>
      <c r="J19" s="308">
        <v>127</v>
      </c>
    </row>
    <row r="20" spans="1:10" ht="15.75" customHeight="1">
      <c r="A20" s="296"/>
      <c r="B20" s="302" t="s">
        <v>8</v>
      </c>
      <c r="C20" s="303" t="s">
        <v>3</v>
      </c>
      <c r="D20" s="304">
        <v>3.5750000000000002</v>
      </c>
      <c r="E20" s="302" t="s">
        <v>12</v>
      </c>
      <c r="F20" s="303" t="s">
        <v>3</v>
      </c>
      <c r="G20" s="305">
        <v>5.24</v>
      </c>
      <c r="H20" s="312" t="s">
        <v>237</v>
      </c>
      <c r="I20" s="303" t="s">
        <v>237</v>
      </c>
      <c r="J20" s="308" t="s">
        <v>237</v>
      </c>
    </row>
    <row r="21" spans="1:10" ht="15.75" customHeight="1">
      <c r="A21" s="296"/>
      <c r="B21" s="297" t="s">
        <v>333</v>
      </c>
      <c r="C21" s="298"/>
      <c r="D21" s="299"/>
      <c r="E21" s="298"/>
      <c r="F21" s="298"/>
      <c r="G21" s="300"/>
      <c r="H21" s="298"/>
      <c r="I21" s="298"/>
      <c r="J21" s="301"/>
    </row>
    <row r="22" spans="1:10" ht="15.75" customHeight="1">
      <c r="A22" s="296"/>
      <c r="B22" s="302" t="s">
        <v>334</v>
      </c>
      <c r="C22" s="303" t="s">
        <v>1</v>
      </c>
      <c r="D22" s="304">
        <v>14.44</v>
      </c>
      <c r="E22" s="302" t="s">
        <v>335</v>
      </c>
      <c r="F22" s="303" t="s">
        <v>1</v>
      </c>
      <c r="G22" s="305">
        <v>11.345000000000001</v>
      </c>
      <c r="H22" s="306" t="s">
        <v>37</v>
      </c>
      <c r="I22" s="303" t="s">
        <v>3</v>
      </c>
      <c r="J22" s="310">
        <v>12.5</v>
      </c>
    </row>
    <row r="23" spans="1:10" ht="15.75" customHeight="1">
      <c r="A23" s="296"/>
      <c r="B23" s="302" t="s">
        <v>7</v>
      </c>
      <c r="C23" s="303" t="s">
        <v>3</v>
      </c>
      <c r="D23" s="304" t="s">
        <v>299</v>
      </c>
      <c r="E23" s="302" t="s">
        <v>336</v>
      </c>
      <c r="F23" s="303" t="s">
        <v>1</v>
      </c>
      <c r="G23" s="307">
        <v>0.73150000000000004</v>
      </c>
      <c r="H23" s="306" t="s">
        <v>337</v>
      </c>
      <c r="I23" s="303" t="s">
        <v>1</v>
      </c>
      <c r="J23" s="305">
        <v>51.585000000000001</v>
      </c>
    </row>
    <row r="24" spans="1:10" ht="15.75" customHeight="1">
      <c r="A24" s="296"/>
      <c r="B24" s="302" t="s">
        <v>10</v>
      </c>
      <c r="C24" s="303" t="s">
        <v>3</v>
      </c>
      <c r="D24" s="309">
        <v>300</v>
      </c>
      <c r="E24" s="302" t="s">
        <v>311</v>
      </c>
      <c r="F24" s="303" t="s">
        <v>1</v>
      </c>
      <c r="G24" s="305">
        <v>7.27</v>
      </c>
      <c r="H24" s="306" t="s">
        <v>15</v>
      </c>
      <c r="I24" s="303" t="s">
        <v>3</v>
      </c>
      <c r="J24" s="310">
        <v>12.5</v>
      </c>
    </row>
    <row r="25" spans="1:10" ht="15.75" customHeight="1">
      <c r="A25" s="296"/>
      <c r="B25" s="302" t="s">
        <v>302</v>
      </c>
      <c r="C25" s="303" t="s">
        <v>1</v>
      </c>
      <c r="D25" s="304">
        <v>8.6</v>
      </c>
      <c r="E25" s="302" t="s">
        <v>313</v>
      </c>
      <c r="F25" s="303" t="s">
        <v>1</v>
      </c>
      <c r="G25" s="307">
        <v>0.15</v>
      </c>
      <c r="H25" s="306" t="s">
        <v>338</v>
      </c>
      <c r="I25" s="303" t="s">
        <v>1</v>
      </c>
      <c r="J25" s="307">
        <v>3.4500000000000003E-2</v>
      </c>
    </row>
    <row r="26" spans="1:10" ht="15.75" customHeight="1">
      <c r="A26" s="296"/>
      <c r="B26" s="302" t="s">
        <v>25</v>
      </c>
      <c r="C26" s="303" t="s">
        <v>3</v>
      </c>
      <c r="D26" s="309">
        <v>50</v>
      </c>
      <c r="E26" s="302" t="s">
        <v>339</v>
      </c>
      <c r="F26" s="303" t="s">
        <v>1</v>
      </c>
      <c r="G26" s="305">
        <v>3.13</v>
      </c>
      <c r="H26" s="306" t="s">
        <v>340</v>
      </c>
      <c r="I26" s="303" t="s">
        <v>1</v>
      </c>
      <c r="J26" s="305">
        <v>1.8065</v>
      </c>
    </row>
    <row r="27" spans="1:10" ht="15.75" customHeight="1">
      <c r="A27" s="296"/>
      <c r="B27" s="302" t="s">
        <v>50</v>
      </c>
      <c r="C27" s="303" t="s">
        <v>3</v>
      </c>
      <c r="D27" s="309">
        <v>290</v>
      </c>
      <c r="E27" s="302" t="s">
        <v>34</v>
      </c>
      <c r="F27" s="303" t="s">
        <v>3</v>
      </c>
      <c r="G27" s="308">
        <v>170</v>
      </c>
      <c r="H27" s="306" t="s">
        <v>32</v>
      </c>
      <c r="I27" s="303" t="s">
        <v>3</v>
      </c>
      <c r="J27" s="308" t="s">
        <v>299</v>
      </c>
    </row>
    <row r="28" spans="1:10" ht="15.75" customHeight="1">
      <c r="A28" s="296"/>
      <c r="B28" s="302" t="s">
        <v>0</v>
      </c>
      <c r="C28" s="303" t="s">
        <v>3</v>
      </c>
      <c r="D28" s="309">
        <v>60</v>
      </c>
      <c r="E28" s="302" t="s">
        <v>341</v>
      </c>
      <c r="F28" s="303" t="s">
        <v>1</v>
      </c>
      <c r="G28" s="307">
        <v>0.3165</v>
      </c>
      <c r="H28" s="306" t="s">
        <v>44</v>
      </c>
      <c r="I28" s="303" t="s">
        <v>3</v>
      </c>
      <c r="J28" s="308">
        <v>120</v>
      </c>
    </row>
    <row r="29" spans="1:10" ht="15.75" customHeight="1">
      <c r="A29" s="296"/>
      <c r="B29" s="297" t="s">
        <v>342</v>
      </c>
      <c r="C29" s="298"/>
      <c r="D29" s="299"/>
      <c r="E29" s="298"/>
      <c r="F29" s="298"/>
      <c r="G29" s="300"/>
      <c r="H29" s="298"/>
      <c r="I29" s="298"/>
      <c r="J29" s="301"/>
    </row>
    <row r="30" spans="1:10" ht="15.75" customHeight="1">
      <c r="A30" s="296"/>
      <c r="B30" s="313" t="s">
        <v>343</v>
      </c>
      <c r="C30" s="314" t="s">
        <v>1</v>
      </c>
      <c r="D30" s="315">
        <v>0.5</v>
      </c>
      <c r="E30" s="316" t="s">
        <v>237</v>
      </c>
      <c r="F30" s="314" t="s">
        <v>237</v>
      </c>
      <c r="G30" s="317" t="s">
        <v>237</v>
      </c>
      <c r="H30" s="318" t="s">
        <v>237</v>
      </c>
      <c r="I30" s="314" t="s">
        <v>237</v>
      </c>
      <c r="J30" s="319" t="s">
        <v>237</v>
      </c>
    </row>
  </sheetData>
  <conditionalFormatting sqref="C3:C30 F3:F30 I3:I30">
    <cfRule type="expression" dxfId="420" priority="2">
      <formula>IndVal_LimitValDiffUOM</formula>
    </cfRule>
  </conditionalFormatting>
  <conditionalFormatting sqref="B3:J30">
    <cfRule type="expression" dxfId="419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8"/>
  <sheetViews>
    <sheetView zoomScale="146" zoomScaleNormal="146" workbookViewId="0"/>
  </sheetViews>
  <sheetFormatPr defaultRowHeight="15"/>
  <cols>
    <col min="1" max="1" width="8.88671875" style="127"/>
    <col min="2" max="18" width="8.88671875" style="1"/>
    <col min="19" max="19" width="8.88671875" style="1" customWidth="1"/>
    <col min="20" max="16384" width="8.88671875" style="1"/>
  </cols>
  <sheetData>
    <row r="1" spans="1:26">
      <c r="B1" s="137" t="s">
        <v>174</v>
      </c>
      <c r="Y1" s="122" t="s">
        <v>64</v>
      </c>
    </row>
    <row r="2" spans="1:26">
      <c r="A2" s="116" t="s">
        <v>108</v>
      </c>
      <c r="B2" s="106" t="s">
        <v>113</v>
      </c>
      <c r="C2" s="103" t="s">
        <v>114</v>
      </c>
      <c r="D2" s="104" t="s">
        <v>128</v>
      </c>
      <c r="E2" s="105" t="s">
        <v>128</v>
      </c>
      <c r="F2" s="105" t="s">
        <v>128</v>
      </c>
      <c r="G2" s="105" t="s">
        <v>128</v>
      </c>
      <c r="H2" s="105" t="s">
        <v>128</v>
      </c>
      <c r="I2" s="105" t="s">
        <v>128</v>
      </c>
      <c r="J2" s="105" t="s">
        <v>128</v>
      </c>
      <c r="K2" s="105" t="s">
        <v>128</v>
      </c>
      <c r="L2" s="105" t="s">
        <v>128</v>
      </c>
      <c r="M2" s="14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2">
        <v>1</v>
      </c>
    </row>
    <row r="3" spans="1:26">
      <c r="A3" s="128"/>
      <c r="B3" s="107" t="s">
        <v>129</v>
      </c>
      <c r="C3" s="96" t="s">
        <v>129</v>
      </c>
      <c r="D3" s="144" t="s">
        <v>130</v>
      </c>
      <c r="E3" s="145" t="s">
        <v>131</v>
      </c>
      <c r="F3" s="145" t="s">
        <v>132</v>
      </c>
      <c r="G3" s="145" t="s">
        <v>133</v>
      </c>
      <c r="H3" s="145" t="s">
        <v>134</v>
      </c>
      <c r="I3" s="145" t="s">
        <v>135</v>
      </c>
      <c r="J3" s="145" t="s">
        <v>136</v>
      </c>
      <c r="K3" s="145" t="s">
        <v>137</v>
      </c>
      <c r="L3" s="145" t="s">
        <v>138</v>
      </c>
      <c r="M3" s="14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2" t="s">
        <v>88</v>
      </c>
    </row>
    <row r="4" spans="1:26">
      <c r="A4" s="128"/>
      <c r="B4" s="107"/>
      <c r="C4" s="96"/>
      <c r="D4" s="97" t="s">
        <v>139</v>
      </c>
      <c r="E4" s="98" t="s">
        <v>140</v>
      </c>
      <c r="F4" s="98" t="s">
        <v>139</v>
      </c>
      <c r="G4" s="98" t="s">
        <v>140</v>
      </c>
      <c r="H4" s="98" t="s">
        <v>139</v>
      </c>
      <c r="I4" s="98" t="s">
        <v>140</v>
      </c>
      <c r="J4" s="98" t="s">
        <v>140</v>
      </c>
      <c r="K4" s="98" t="s">
        <v>140</v>
      </c>
      <c r="L4" s="98" t="s">
        <v>139</v>
      </c>
      <c r="M4" s="14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2">
        <v>0</v>
      </c>
    </row>
    <row r="5" spans="1:26">
      <c r="A5" s="128"/>
      <c r="B5" s="107"/>
      <c r="C5" s="96"/>
      <c r="D5" s="120" t="s">
        <v>116</v>
      </c>
      <c r="E5" s="120" t="s">
        <v>141</v>
      </c>
      <c r="F5" s="120" t="s">
        <v>141</v>
      </c>
      <c r="G5" s="120" t="s">
        <v>117</v>
      </c>
      <c r="H5" s="120" t="s">
        <v>116</v>
      </c>
      <c r="I5" s="120" t="s">
        <v>116</v>
      </c>
      <c r="J5" s="120" t="s">
        <v>116</v>
      </c>
      <c r="K5" s="120" t="s">
        <v>116</v>
      </c>
      <c r="L5" s="120" t="s">
        <v>116</v>
      </c>
      <c r="M5" s="14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2">
        <v>0</v>
      </c>
    </row>
    <row r="6" spans="1:26">
      <c r="A6" s="128"/>
      <c r="B6" s="106">
        <v>1</v>
      </c>
      <c r="C6" s="102">
        <v>1</v>
      </c>
      <c r="D6" s="175" t="s">
        <v>109</v>
      </c>
      <c r="E6" s="176">
        <v>2</v>
      </c>
      <c r="F6" s="177" t="s">
        <v>109</v>
      </c>
      <c r="G6" s="175">
        <v>1</v>
      </c>
      <c r="H6" s="177">
        <v>0.30858468285645801</v>
      </c>
      <c r="I6" s="175" t="s">
        <v>109</v>
      </c>
      <c r="J6" s="178">
        <v>1</v>
      </c>
      <c r="K6" s="175" t="s">
        <v>109</v>
      </c>
      <c r="L6" s="175" t="s">
        <v>109</v>
      </c>
      <c r="M6" s="179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1">
        <v>1</v>
      </c>
    </row>
    <row r="7" spans="1:26">
      <c r="A7" s="128"/>
      <c r="B7" s="107">
        <v>1</v>
      </c>
      <c r="C7" s="96">
        <v>2</v>
      </c>
      <c r="D7" s="182">
        <v>1</v>
      </c>
      <c r="E7" s="183">
        <v>3</v>
      </c>
      <c r="F7" s="184" t="s">
        <v>109</v>
      </c>
      <c r="G7" s="182" t="s">
        <v>109</v>
      </c>
      <c r="H7" s="184">
        <v>0.86024599347162201</v>
      </c>
      <c r="I7" s="182">
        <v>1</v>
      </c>
      <c r="J7" s="185">
        <v>1</v>
      </c>
      <c r="K7" s="182" t="s">
        <v>109</v>
      </c>
      <c r="L7" s="182">
        <v>1</v>
      </c>
      <c r="M7" s="179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1" t="e">
        <v>#N/A</v>
      </c>
    </row>
    <row r="8" spans="1:26">
      <c r="A8" s="128"/>
      <c r="B8" s="107">
        <v>1</v>
      </c>
      <c r="C8" s="96">
        <v>3</v>
      </c>
      <c r="D8" s="182">
        <v>1</v>
      </c>
      <c r="E8" s="183">
        <v>3</v>
      </c>
      <c r="F8" s="184" t="s">
        <v>109</v>
      </c>
      <c r="G8" s="182" t="s">
        <v>109</v>
      </c>
      <c r="H8" s="184">
        <v>0.59782312334084087</v>
      </c>
      <c r="I8" s="182" t="s">
        <v>109</v>
      </c>
      <c r="J8" s="185">
        <v>1</v>
      </c>
      <c r="K8" s="184" t="s">
        <v>109</v>
      </c>
      <c r="L8" s="186">
        <v>1</v>
      </c>
      <c r="M8" s="179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1">
        <v>16</v>
      </c>
    </row>
    <row r="9" spans="1:26">
      <c r="A9" s="128"/>
      <c r="B9" s="107">
        <v>1</v>
      </c>
      <c r="C9" s="96">
        <v>4</v>
      </c>
      <c r="D9" s="182">
        <v>1</v>
      </c>
      <c r="E9" s="183">
        <v>1</v>
      </c>
      <c r="F9" s="184" t="s">
        <v>109</v>
      </c>
      <c r="G9" s="182" t="s">
        <v>109</v>
      </c>
      <c r="H9" s="184">
        <v>0.51600684766079596</v>
      </c>
      <c r="I9" s="182" t="s">
        <v>109</v>
      </c>
      <c r="J9" s="185">
        <v>1</v>
      </c>
      <c r="K9" s="187">
        <v>3</v>
      </c>
      <c r="L9" s="186" t="s">
        <v>109</v>
      </c>
      <c r="M9" s="17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1">
        <v>0.62607228403516724</v>
      </c>
      <c r="Z9" s="122"/>
    </row>
    <row r="10" spans="1:26">
      <c r="A10" s="128"/>
      <c r="B10" s="107">
        <v>1</v>
      </c>
      <c r="C10" s="96">
        <v>5</v>
      </c>
      <c r="D10" s="182" t="s">
        <v>109</v>
      </c>
      <c r="E10" s="183">
        <v>1</v>
      </c>
      <c r="F10" s="188">
        <v>4.9874999999999998</v>
      </c>
      <c r="G10" s="182" t="s">
        <v>109</v>
      </c>
      <c r="H10" s="182">
        <v>0.629869293901133</v>
      </c>
      <c r="I10" s="182">
        <v>1</v>
      </c>
      <c r="J10" s="183">
        <v>2</v>
      </c>
      <c r="K10" s="182" t="s">
        <v>109</v>
      </c>
      <c r="L10" s="182" t="s">
        <v>109</v>
      </c>
      <c r="M10" s="179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9"/>
    </row>
    <row r="11" spans="1:26">
      <c r="A11" s="128"/>
      <c r="B11" s="108" t="s">
        <v>142</v>
      </c>
      <c r="C11" s="100"/>
      <c r="D11" s="190">
        <v>1</v>
      </c>
      <c r="E11" s="190">
        <v>2</v>
      </c>
      <c r="F11" s="190">
        <v>4.9874999999999998</v>
      </c>
      <c r="G11" s="190">
        <v>1</v>
      </c>
      <c r="H11" s="190">
        <v>0.58250598824616995</v>
      </c>
      <c r="I11" s="190">
        <v>1</v>
      </c>
      <c r="J11" s="190">
        <v>1.2</v>
      </c>
      <c r="K11" s="190">
        <v>3</v>
      </c>
      <c r="L11" s="190">
        <v>1</v>
      </c>
      <c r="M11" s="179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9"/>
    </row>
    <row r="12" spans="1:26">
      <c r="A12" s="128"/>
      <c r="B12" s="2" t="s">
        <v>143</v>
      </c>
      <c r="C12" s="124"/>
      <c r="D12" s="186">
        <v>1</v>
      </c>
      <c r="E12" s="186">
        <v>2</v>
      </c>
      <c r="F12" s="186">
        <v>4.9874999999999998</v>
      </c>
      <c r="G12" s="186">
        <v>1</v>
      </c>
      <c r="H12" s="186">
        <v>0.59782312334084087</v>
      </c>
      <c r="I12" s="186">
        <v>1</v>
      </c>
      <c r="J12" s="186">
        <v>1</v>
      </c>
      <c r="K12" s="186">
        <v>3</v>
      </c>
      <c r="L12" s="186">
        <v>1</v>
      </c>
      <c r="M12" s="179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9"/>
    </row>
    <row r="13" spans="1:26">
      <c r="A13" s="128"/>
      <c r="B13" s="2" t="s">
        <v>144</v>
      </c>
      <c r="C13" s="124"/>
      <c r="D13" s="186">
        <v>0</v>
      </c>
      <c r="E13" s="186">
        <v>1</v>
      </c>
      <c r="F13" s="186" t="s">
        <v>237</v>
      </c>
      <c r="G13" s="186" t="s">
        <v>237</v>
      </c>
      <c r="H13" s="186">
        <v>0.19941942301196813</v>
      </c>
      <c r="I13" s="186">
        <v>0</v>
      </c>
      <c r="J13" s="186">
        <v>0.44721359549995787</v>
      </c>
      <c r="K13" s="186" t="s">
        <v>237</v>
      </c>
      <c r="L13" s="186">
        <v>0</v>
      </c>
      <c r="M13" s="179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9"/>
    </row>
    <row r="14" spans="1:26">
      <c r="A14" s="128"/>
      <c r="B14" s="2" t="s">
        <v>93</v>
      </c>
      <c r="C14" s="124"/>
      <c r="D14" s="101">
        <v>0</v>
      </c>
      <c r="E14" s="101">
        <v>0.5</v>
      </c>
      <c r="F14" s="101" t="s">
        <v>237</v>
      </c>
      <c r="G14" s="101" t="s">
        <v>237</v>
      </c>
      <c r="H14" s="101">
        <v>0.34234742137567947</v>
      </c>
      <c r="I14" s="101">
        <v>0</v>
      </c>
      <c r="J14" s="101">
        <v>0.37267799624996489</v>
      </c>
      <c r="K14" s="101" t="s">
        <v>237</v>
      </c>
      <c r="L14" s="101">
        <v>0</v>
      </c>
      <c r="M14" s="14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26"/>
    </row>
    <row r="15" spans="1:26">
      <c r="A15" s="128"/>
      <c r="B15" s="109" t="s">
        <v>145</v>
      </c>
      <c r="C15" s="124"/>
      <c r="D15" s="101">
        <v>0.59725965435618744</v>
      </c>
      <c r="E15" s="101">
        <v>2.1945193087123749</v>
      </c>
      <c r="F15" s="101">
        <v>6.9663325261014846</v>
      </c>
      <c r="G15" s="101">
        <v>0.59725965435618744</v>
      </c>
      <c r="H15" s="101">
        <v>-6.9586686553513188E-2</v>
      </c>
      <c r="I15" s="101">
        <v>0.59725965435618744</v>
      </c>
      <c r="J15" s="101">
        <v>0.9167115852274248</v>
      </c>
      <c r="K15" s="101">
        <v>3.7917789630685625</v>
      </c>
      <c r="L15" s="101">
        <v>0.59725965435618744</v>
      </c>
      <c r="M15" s="14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6"/>
    </row>
    <row r="16" spans="1:26">
      <c r="B16" s="134"/>
      <c r="C16" s="108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25">
      <c r="B17" s="137" t="s">
        <v>175</v>
      </c>
      <c r="Y17" s="122" t="s">
        <v>147</v>
      </c>
    </row>
    <row r="18" spans="1:25">
      <c r="A18" s="116" t="s">
        <v>124</v>
      </c>
      <c r="B18" s="106" t="s">
        <v>113</v>
      </c>
      <c r="C18" s="103" t="s">
        <v>114</v>
      </c>
      <c r="D18" s="104" t="s">
        <v>128</v>
      </c>
      <c r="E18" s="105" t="s">
        <v>128</v>
      </c>
      <c r="F18" s="14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22">
        <v>1</v>
      </c>
    </row>
    <row r="19" spans="1:25">
      <c r="A19" s="128"/>
      <c r="B19" s="107" t="s">
        <v>129</v>
      </c>
      <c r="C19" s="96" t="s">
        <v>129</v>
      </c>
      <c r="D19" s="144" t="s">
        <v>131</v>
      </c>
      <c r="E19" s="145" t="s">
        <v>137</v>
      </c>
      <c r="F19" s="14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2" t="s">
        <v>88</v>
      </c>
    </row>
    <row r="20" spans="1:25">
      <c r="A20" s="128"/>
      <c r="B20" s="107"/>
      <c r="C20" s="96"/>
      <c r="D20" s="97" t="s">
        <v>140</v>
      </c>
      <c r="E20" s="98" t="s">
        <v>140</v>
      </c>
      <c r="F20" s="14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2">
        <v>0</v>
      </c>
    </row>
    <row r="21" spans="1:25">
      <c r="A21" s="128"/>
      <c r="B21" s="107"/>
      <c r="C21" s="96"/>
      <c r="D21" s="120" t="s">
        <v>141</v>
      </c>
      <c r="E21" s="120" t="s">
        <v>116</v>
      </c>
      <c r="F21" s="14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2">
        <v>0</v>
      </c>
    </row>
    <row r="22" spans="1:25">
      <c r="A22" s="128"/>
      <c r="B22" s="106">
        <v>1</v>
      </c>
      <c r="C22" s="102">
        <v>1</v>
      </c>
      <c r="D22" s="176" t="s">
        <v>109</v>
      </c>
      <c r="E22" s="175" t="s">
        <v>146</v>
      </c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1">
        <v>1</v>
      </c>
    </row>
    <row r="23" spans="1:25">
      <c r="A23" s="128"/>
      <c r="B23" s="107">
        <v>1</v>
      </c>
      <c r="C23" s="96">
        <v>2</v>
      </c>
      <c r="D23" s="183" t="s">
        <v>109</v>
      </c>
      <c r="E23" s="182">
        <v>0.7</v>
      </c>
      <c r="F23" s="179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1">
        <v>1</v>
      </c>
    </row>
    <row r="24" spans="1:25">
      <c r="A24" s="128"/>
      <c r="B24" s="107">
        <v>1</v>
      </c>
      <c r="C24" s="96">
        <v>3</v>
      </c>
      <c r="D24" s="183" t="s">
        <v>109</v>
      </c>
      <c r="E24" s="182">
        <v>0.6</v>
      </c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1">
        <v>16</v>
      </c>
    </row>
    <row r="25" spans="1:25">
      <c r="A25" s="128"/>
      <c r="B25" s="107">
        <v>1</v>
      </c>
      <c r="C25" s="96">
        <v>4</v>
      </c>
      <c r="D25" s="183" t="s">
        <v>109</v>
      </c>
      <c r="E25" s="182" t="s">
        <v>146</v>
      </c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1" t="s">
        <v>109</v>
      </c>
    </row>
    <row r="26" spans="1:25">
      <c r="A26" s="128"/>
      <c r="B26" s="107">
        <v>1</v>
      </c>
      <c r="C26" s="96">
        <v>5</v>
      </c>
      <c r="D26" s="183" t="s">
        <v>109</v>
      </c>
      <c r="E26" s="182">
        <v>3</v>
      </c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9"/>
    </row>
    <row r="27" spans="1:25">
      <c r="A27" s="128"/>
      <c r="B27" s="108" t="s">
        <v>142</v>
      </c>
      <c r="C27" s="100"/>
      <c r="D27" s="190" t="s">
        <v>237</v>
      </c>
      <c r="E27" s="190">
        <v>1.4333333333333333</v>
      </c>
      <c r="F27" s="179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9"/>
    </row>
    <row r="28" spans="1:25">
      <c r="A28" s="128"/>
      <c r="B28" s="2" t="s">
        <v>143</v>
      </c>
      <c r="C28" s="124"/>
      <c r="D28" s="186" t="s">
        <v>237</v>
      </c>
      <c r="E28" s="186">
        <v>0.7</v>
      </c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9"/>
    </row>
    <row r="29" spans="1:25">
      <c r="A29" s="128"/>
      <c r="B29" s="2" t="s">
        <v>144</v>
      </c>
      <c r="C29" s="124"/>
      <c r="D29" s="186" t="s">
        <v>237</v>
      </c>
      <c r="E29" s="186">
        <v>1.3576941236277533</v>
      </c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9"/>
    </row>
    <row r="30" spans="1:25">
      <c r="A30" s="128"/>
      <c r="B30" s="2" t="s">
        <v>93</v>
      </c>
      <c r="C30" s="124"/>
      <c r="D30" s="101" t="s">
        <v>237</v>
      </c>
      <c r="E30" s="101">
        <v>0.94722845834494418</v>
      </c>
      <c r="F30" s="14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6"/>
    </row>
    <row r="31" spans="1:25">
      <c r="A31" s="128"/>
      <c r="B31" s="109" t="s">
        <v>145</v>
      </c>
      <c r="C31" s="124"/>
      <c r="D31" s="101" t="s">
        <v>237</v>
      </c>
      <c r="E31" s="101" t="s">
        <v>237</v>
      </c>
      <c r="F31" s="14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26"/>
    </row>
    <row r="32" spans="1:25">
      <c r="B32" s="134"/>
      <c r="C32" s="108"/>
      <c r="D32" s="121"/>
      <c r="E32" s="121"/>
    </row>
    <row r="33" spans="1:25">
      <c r="B33" s="137" t="s">
        <v>176</v>
      </c>
      <c r="Y33" s="122" t="s">
        <v>147</v>
      </c>
    </row>
    <row r="34" spans="1:25">
      <c r="A34" s="116" t="s">
        <v>125</v>
      </c>
      <c r="B34" s="106" t="s">
        <v>113</v>
      </c>
      <c r="C34" s="103" t="s">
        <v>114</v>
      </c>
      <c r="D34" s="104" t="s">
        <v>128</v>
      </c>
      <c r="E34" s="105" t="s">
        <v>128</v>
      </c>
      <c r="F34" s="14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2">
        <v>1</v>
      </c>
    </row>
    <row r="35" spans="1:25">
      <c r="A35" s="128"/>
      <c r="B35" s="107" t="s">
        <v>129</v>
      </c>
      <c r="C35" s="96" t="s">
        <v>129</v>
      </c>
      <c r="D35" s="144" t="s">
        <v>131</v>
      </c>
      <c r="E35" s="145" t="s">
        <v>137</v>
      </c>
      <c r="F35" s="14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2" t="s">
        <v>88</v>
      </c>
    </row>
    <row r="36" spans="1:25">
      <c r="A36" s="128"/>
      <c r="B36" s="107"/>
      <c r="C36" s="96"/>
      <c r="D36" s="97" t="s">
        <v>140</v>
      </c>
      <c r="E36" s="98" t="s">
        <v>140</v>
      </c>
      <c r="F36" s="14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2">
        <v>0</v>
      </c>
    </row>
    <row r="37" spans="1:25">
      <c r="A37" s="128"/>
      <c r="B37" s="107"/>
      <c r="C37" s="96"/>
      <c r="D37" s="120" t="s">
        <v>141</v>
      </c>
      <c r="E37" s="120" t="s">
        <v>116</v>
      </c>
      <c r="F37" s="14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2">
        <v>0</v>
      </c>
    </row>
    <row r="38" spans="1:25">
      <c r="A38" s="128"/>
      <c r="B38" s="106">
        <v>1</v>
      </c>
      <c r="C38" s="102">
        <v>1</v>
      </c>
      <c r="D38" s="176" t="s">
        <v>109</v>
      </c>
      <c r="E38" s="175">
        <v>0.4</v>
      </c>
      <c r="F38" s="17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1">
        <v>1</v>
      </c>
    </row>
    <row r="39" spans="1:25">
      <c r="A39" s="128"/>
      <c r="B39" s="107">
        <v>1</v>
      </c>
      <c r="C39" s="96">
        <v>2</v>
      </c>
      <c r="D39" s="183" t="s">
        <v>109</v>
      </c>
      <c r="E39" s="182">
        <v>0.5</v>
      </c>
      <c r="F39" s="17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1">
        <v>1</v>
      </c>
    </row>
    <row r="40" spans="1:25">
      <c r="A40" s="128"/>
      <c r="B40" s="107">
        <v>1</v>
      </c>
      <c r="C40" s="96">
        <v>3</v>
      </c>
      <c r="D40" s="183" t="s">
        <v>109</v>
      </c>
      <c r="E40" s="182">
        <v>0.5</v>
      </c>
      <c r="F40" s="179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1">
        <v>16</v>
      </c>
    </row>
    <row r="41" spans="1:25">
      <c r="A41" s="128"/>
      <c r="B41" s="107">
        <v>1</v>
      </c>
      <c r="C41" s="96">
        <v>4</v>
      </c>
      <c r="D41" s="183" t="s">
        <v>109</v>
      </c>
      <c r="E41" s="182" t="s">
        <v>111</v>
      </c>
      <c r="F41" s="179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1" t="s">
        <v>109</v>
      </c>
    </row>
    <row r="42" spans="1:25">
      <c r="A42" s="128"/>
      <c r="B42" s="107">
        <v>1</v>
      </c>
      <c r="C42" s="96">
        <v>5</v>
      </c>
      <c r="D42" s="183" t="s">
        <v>109</v>
      </c>
      <c r="E42" s="182">
        <v>1.3</v>
      </c>
      <c r="F42" s="179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9"/>
    </row>
    <row r="43" spans="1:25">
      <c r="A43" s="128"/>
      <c r="B43" s="108" t="s">
        <v>142</v>
      </c>
      <c r="C43" s="100"/>
      <c r="D43" s="190" t="s">
        <v>237</v>
      </c>
      <c r="E43" s="190">
        <v>0.67500000000000004</v>
      </c>
      <c r="F43" s="17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9"/>
    </row>
    <row r="44" spans="1:25">
      <c r="A44" s="128"/>
      <c r="B44" s="2" t="s">
        <v>143</v>
      </c>
      <c r="C44" s="124"/>
      <c r="D44" s="186" t="s">
        <v>237</v>
      </c>
      <c r="E44" s="186">
        <v>0.5</v>
      </c>
      <c r="F44" s="179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9"/>
    </row>
    <row r="45" spans="1:25">
      <c r="A45" s="128"/>
      <c r="B45" s="2" t="s">
        <v>144</v>
      </c>
      <c r="C45" s="124"/>
      <c r="D45" s="186" t="s">
        <v>237</v>
      </c>
      <c r="E45" s="186">
        <v>0.41932485418030407</v>
      </c>
      <c r="F45" s="179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9"/>
    </row>
    <row r="46" spans="1:25">
      <c r="A46" s="128"/>
      <c r="B46" s="2" t="s">
        <v>93</v>
      </c>
      <c r="C46" s="124"/>
      <c r="D46" s="101" t="s">
        <v>237</v>
      </c>
      <c r="E46" s="101">
        <v>0.62122200619304302</v>
      </c>
      <c r="F46" s="14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6"/>
    </row>
    <row r="47" spans="1:25">
      <c r="A47" s="128"/>
      <c r="B47" s="109" t="s">
        <v>145</v>
      </c>
      <c r="C47" s="124"/>
      <c r="D47" s="101" t="s">
        <v>237</v>
      </c>
      <c r="E47" s="101" t="s">
        <v>237</v>
      </c>
      <c r="F47" s="14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6"/>
    </row>
    <row r="48" spans="1:25">
      <c r="B48" s="134"/>
      <c r="C48" s="108"/>
      <c r="D48" s="121"/>
      <c r="E48" s="121"/>
    </row>
  </sheetData>
  <dataConsolidate/>
  <conditionalFormatting sqref="C27:C32 C43:C48 C2:L16 D18:E32 D34:E48">
    <cfRule type="expression" dxfId="418" priority="24" stopIfTrue="1">
      <formula>AND(ISBLANK(INDIRECT(Anlyt_LabRefLastCol)),ISBLANK(INDIRECT(Anlyt_LabRefThisCol)))</formula>
    </cfRule>
    <cfRule type="expression" dxfId="417" priority="25">
      <formula>ISBLANK(INDIRECT(Anlyt_LabRefThisCol))</formula>
    </cfRule>
  </conditionalFormatting>
  <conditionalFormatting sqref="B6:L10 B22:E26 B38:E42">
    <cfRule type="expression" dxfId="416" priority="26">
      <formula>AND($B6&lt;&gt;$B5,NOT(ISBLANK(INDIRECT(Anlyt_LabRefThisCol))))</formula>
    </cfRule>
  </conditionalFormatting>
  <conditionalFormatting sqref="C18:C26">
    <cfRule type="expression" dxfId="415" priority="15" stopIfTrue="1">
      <formula>AND(ISBLANK(INDIRECT(Anlyt_LabRefLastCol)),ISBLANK(INDIRECT(Anlyt_LabRefThisCol)))</formula>
    </cfRule>
    <cfRule type="expression" dxfId="414" priority="16">
      <formula>ISBLANK(INDIRECT(Anlyt_LabRefThisCol))</formula>
    </cfRule>
  </conditionalFormatting>
  <conditionalFormatting sqref="C34:C42">
    <cfRule type="expression" dxfId="413" priority="6" stopIfTrue="1">
      <formula>AND(ISBLANK(INDIRECT(Anlyt_LabRefLastCol)),ISBLANK(INDIRECT(Anlyt_LabRefThisCol)))</formula>
    </cfRule>
    <cfRule type="expression" dxfId="412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960"/>
  <sheetViews>
    <sheetView zoomScale="146" zoomScaleNormal="146" workbookViewId="0"/>
  </sheetViews>
  <sheetFormatPr defaultRowHeight="15"/>
  <cols>
    <col min="1" max="1" width="8.88671875" style="127"/>
    <col min="2" max="18" width="8.88671875" style="1"/>
    <col min="19" max="19" width="8.88671875" style="1" customWidth="1"/>
    <col min="20" max="16384" width="8.88671875" style="1"/>
  </cols>
  <sheetData>
    <row r="1" spans="1:26">
      <c r="B1" s="137" t="s">
        <v>177</v>
      </c>
      <c r="Y1" s="122" t="s">
        <v>147</v>
      </c>
    </row>
    <row r="2" spans="1:26">
      <c r="A2" s="116" t="s">
        <v>4</v>
      </c>
      <c r="B2" s="106" t="s">
        <v>113</v>
      </c>
      <c r="C2" s="103" t="s">
        <v>114</v>
      </c>
      <c r="D2" s="104" t="s">
        <v>128</v>
      </c>
      <c r="E2" s="105" t="s">
        <v>128</v>
      </c>
      <c r="F2" s="105" t="s">
        <v>128</v>
      </c>
      <c r="G2" s="105" t="s">
        <v>128</v>
      </c>
      <c r="H2" s="105" t="s">
        <v>128</v>
      </c>
      <c r="I2" s="105" t="s">
        <v>128</v>
      </c>
      <c r="J2" s="105" t="s">
        <v>128</v>
      </c>
      <c r="K2" s="105" t="s">
        <v>128</v>
      </c>
      <c r="L2" s="105" t="s">
        <v>128</v>
      </c>
      <c r="M2" s="105" t="s">
        <v>128</v>
      </c>
      <c r="N2" s="146"/>
      <c r="O2" s="2"/>
      <c r="P2" s="2"/>
      <c r="Q2" s="2"/>
      <c r="R2" s="2"/>
      <c r="S2" s="2"/>
      <c r="T2" s="2"/>
      <c r="U2" s="2"/>
      <c r="V2" s="2"/>
      <c r="W2" s="2"/>
      <c r="X2" s="2"/>
      <c r="Y2" s="122">
        <v>1</v>
      </c>
    </row>
    <row r="3" spans="1:26">
      <c r="A3" s="128"/>
      <c r="B3" s="107" t="s">
        <v>129</v>
      </c>
      <c r="C3" s="96" t="s">
        <v>129</v>
      </c>
      <c r="D3" s="144" t="s">
        <v>130</v>
      </c>
      <c r="E3" s="145" t="s">
        <v>131</v>
      </c>
      <c r="F3" s="145" t="s">
        <v>132</v>
      </c>
      <c r="G3" s="145" t="s">
        <v>148</v>
      </c>
      <c r="H3" s="145" t="s">
        <v>133</v>
      </c>
      <c r="I3" s="145" t="s">
        <v>134</v>
      </c>
      <c r="J3" s="145" t="s">
        <v>135</v>
      </c>
      <c r="K3" s="145" t="s">
        <v>136</v>
      </c>
      <c r="L3" s="145" t="s">
        <v>137</v>
      </c>
      <c r="M3" s="145" t="s">
        <v>138</v>
      </c>
      <c r="N3" s="146"/>
      <c r="O3" s="2"/>
      <c r="P3" s="2"/>
      <c r="Q3" s="2"/>
      <c r="R3" s="2"/>
      <c r="S3" s="2"/>
      <c r="T3" s="2"/>
      <c r="U3" s="2"/>
      <c r="V3" s="2"/>
      <c r="W3" s="2"/>
      <c r="X3" s="2"/>
      <c r="Y3" s="122" t="s">
        <v>3</v>
      </c>
    </row>
    <row r="4" spans="1:26">
      <c r="A4" s="128"/>
      <c r="B4" s="107"/>
      <c r="C4" s="96"/>
      <c r="D4" s="97" t="s">
        <v>149</v>
      </c>
      <c r="E4" s="98" t="s">
        <v>149</v>
      </c>
      <c r="F4" s="98" t="s">
        <v>149</v>
      </c>
      <c r="G4" s="98" t="s">
        <v>150</v>
      </c>
      <c r="H4" s="98" t="s">
        <v>149</v>
      </c>
      <c r="I4" s="98" t="s">
        <v>150</v>
      </c>
      <c r="J4" s="98" t="s">
        <v>149</v>
      </c>
      <c r="K4" s="98" t="s">
        <v>149</v>
      </c>
      <c r="L4" s="98" t="s">
        <v>149</v>
      </c>
      <c r="M4" s="98" t="s">
        <v>149</v>
      </c>
      <c r="N4" s="146"/>
      <c r="O4" s="2"/>
      <c r="P4" s="2"/>
      <c r="Q4" s="2"/>
      <c r="R4" s="2"/>
      <c r="S4" s="2"/>
      <c r="T4" s="2"/>
      <c r="U4" s="2"/>
      <c r="V4" s="2"/>
      <c r="W4" s="2"/>
      <c r="X4" s="2"/>
      <c r="Y4" s="122">
        <v>3</v>
      </c>
    </row>
    <row r="5" spans="1:26">
      <c r="A5" s="128"/>
      <c r="B5" s="107"/>
      <c r="C5" s="96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46"/>
      <c r="O5" s="2"/>
      <c r="P5" s="2"/>
      <c r="Q5" s="2"/>
      <c r="R5" s="2"/>
      <c r="S5" s="2"/>
      <c r="T5" s="2"/>
      <c r="U5" s="2"/>
      <c r="V5" s="2"/>
      <c r="W5" s="2"/>
      <c r="X5" s="2"/>
      <c r="Y5" s="122">
        <v>3</v>
      </c>
    </row>
    <row r="6" spans="1:26">
      <c r="A6" s="128"/>
      <c r="B6" s="106">
        <v>1</v>
      </c>
      <c r="C6" s="102">
        <v>1</v>
      </c>
      <c r="D6" s="191">
        <v>0.05</v>
      </c>
      <c r="E6" s="192" t="s">
        <v>146</v>
      </c>
      <c r="F6" s="193">
        <v>0.31879999999999997</v>
      </c>
      <c r="G6" s="192">
        <v>0.3</v>
      </c>
      <c r="H6" s="194">
        <v>0.09</v>
      </c>
      <c r="I6" s="191">
        <v>6.5000000000000002E-2</v>
      </c>
      <c r="J6" s="195">
        <v>0.17</v>
      </c>
      <c r="K6" s="191">
        <v>0.06</v>
      </c>
      <c r="L6" s="191">
        <v>0.1</v>
      </c>
      <c r="M6" s="191">
        <v>0.04</v>
      </c>
      <c r="N6" s="196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8">
        <v>1</v>
      </c>
    </row>
    <row r="7" spans="1:26">
      <c r="A7" s="128"/>
      <c r="B7" s="107">
        <v>1</v>
      </c>
      <c r="C7" s="96">
        <v>2</v>
      </c>
      <c r="D7" s="199">
        <v>0.06</v>
      </c>
      <c r="E7" s="200" t="s">
        <v>146</v>
      </c>
      <c r="F7" s="201">
        <v>0.3352</v>
      </c>
      <c r="G7" s="200">
        <v>0.4</v>
      </c>
      <c r="H7" s="201" t="s">
        <v>151</v>
      </c>
      <c r="I7" s="199">
        <v>5.7000000000000002E-2</v>
      </c>
      <c r="J7" s="202">
        <v>0.06</v>
      </c>
      <c r="K7" s="199">
        <v>0.06</v>
      </c>
      <c r="L7" s="200" t="s">
        <v>111</v>
      </c>
      <c r="M7" s="199">
        <v>0.04</v>
      </c>
      <c r="N7" s="196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8">
        <v>3</v>
      </c>
    </row>
    <row r="8" spans="1:26">
      <c r="A8" s="128"/>
      <c r="B8" s="107">
        <v>1</v>
      </c>
      <c r="C8" s="96">
        <v>3</v>
      </c>
      <c r="D8" s="199">
        <v>0.06</v>
      </c>
      <c r="E8" s="200" t="s">
        <v>146</v>
      </c>
      <c r="F8" s="201">
        <v>0.32079999999999997</v>
      </c>
      <c r="G8" s="200">
        <v>0.4</v>
      </c>
      <c r="H8" s="201" t="s">
        <v>151</v>
      </c>
      <c r="I8" s="199">
        <v>7.0000000000000007E-2</v>
      </c>
      <c r="J8" s="201" t="s">
        <v>151</v>
      </c>
      <c r="K8" s="202">
        <v>0.05</v>
      </c>
      <c r="L8" s="114">
        <v>0.1</v>
      </c>
      <c r="M8" s="114">
        <v>0.02</v>
      </c>
      <c r="N8" s="196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>
        <v>16</v>
      </c>
    </row>
    <row r="9" spans="1:26">
      <c r="A9" s="128"/>
      <c r="B9" s="107">
        <v>1</v>
      </c>
      <c r="C9" s="96">
        <v>4</v>
      </c>
      <c r="D9" s="199">
        <v>0.06</v>
      </c>
      <c r="E9" s="200" t="s">
        <v>146</v>
      </c>
      <c r="F9" s="201">
        <v>0.34449999999999997</v>
      </c>
      <c r="G9" s="200">
        <v>0.4</v>
      </c>
      <c r="H9" s="201" t="s">
        <v>151</v>
      </c>
      <c r="I9" s="199">
        <v>7.5999999999999998E-2</v>
      </c>
      <c r="J9" s="202">
        <v>0.06</v>
      </c>
      <c r="K9" s="202">
        <v>7.0000000000000007E-2</v>
      </c>
      <c r="L9" s="201" t="s">
        <v>111</v>
      </c>
      <c r="M9" s="114">
        <v>0.06</v>
      </c>
      <c r="N9" s="196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8">
        <v>6.8285714285714297E-2</v>
      </c>
      <c r="Z9" s="122"/>
    </row>
    <row r="10" spans="1:26">
      <c r="A10" s="128"/>
      <c r="B10" s="107">
        <v>1</v>
      </c>
      <c r="C10" s="96">
        <v>5</v>
      </c>
      <c r="D10" s="199">
        <v>7.0000000000000007E-2</v>
      </c>
      <c r="E10" s="200" t="s">
        <v>146</v>
      </c>
      <c r="F10" s="200">
        <v>0.33629999999999999</v>
      </c>
      <c r="G10" s="200">
        <v>0.4</v>
      </c>
      <c r="H10" s="200" t="s">
        <v>151</v>
      </c>
      <c r="I10" s="199">
        <v>7.1999999999999995E-2</v>
      </c>
      <c r="J10" s="200" t="s">
        <v>151</v>
      </c>
      <c r="K10" s="199">
        <v>7.0000000000000007E-2</v>
      </c>
      <c r="L10" s="200" t="s">
        <v>111</v>
      </c>
      <c r="M10" s="199">
        <v>0.03</v>
      </c>
      <c r="N10" s="196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25"/>
    </row>
    <row r="11" spans="1:26">
      <c r="A11" s="128"/>
      <c r="B11" s="108" t="s">
        <v>142</v>
      </c>
      <c r="C11" s="100"/>
      <c r="D11" s="203">
        <v>0.06</v>
      </c>
      <c r="E11" s="203" t="s">
        <v>237</v>
      </c>
      <c r="F11" s="203">
        <v>0.33111999999999997</v>
      </c>
      <c r="G11" s="203">
        <v>0.38</v>
      </c>
      <c r="H11" s="203">
        <v>0.09</v>
      </c>
      <c r="I11" s="203">
        <v>6.8000000000000005E-2</v>
      </c>
      <c r="J11" s="203">
        <v>9.6666666666666679E-2</v>
      </c>
      <c r="K11" s="203">
        <v>6.2E-2</v>
      </c>
      <c r="L11" s="203">
        <v>0.1</v>
      </c>
      <c r="M11" s="203">
        <v>3.7999999999999999E-2</v>
      </c>
      <c r="N11" s="196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25"/>
    </row>
    <row r="12" spans="1:26">
      <c r="A12" s="128"/>
      <c r="B12" s="2" t="s">
        <v>143</v>
      </c>
      <c r="C12" s="124"/>
      <c r="D12" s="114">
        <v>0.06</v>
      </c>
      <c r="E12" s="114" t="s">
        <v>237</v>
      </c>
      <c r="F12" s="114">
        <v>0.3352</v>
      </c>
      <c r="G12" s="114">
        <v>0.4</v>
      </c>
      <c r="H12" s="114">
        <v>0.09</v>
      </c>
      <c r="I12" s="114">
        <v>7.0000000000000007E-2</v>
      </c>
      <c r="J12" s="114">
        <v>0.06</v>
      </c>
      <c r="K12" s="114">
        <v>0.06</v>
      </c>
      <c r="L12" s="114">
        <v>0.1</v>
      </c>
      <c r="M12" s="114">
        <v>0.04</v>
      </c>
      <c r="N12" s="196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25"/>
    </row>
    <row r="13" spans="1:26">
      <c r="A13" s="128"/>
      <c r="B13" s="2" t="s">
        <v>144</v>
      </c>
      <c r="C13" s="124"/>
      <c r="D13" s="114">
        <v>7.0710678118654771E-3</v>
      </c>
      <c r="E13" s="114" t="s">
        <v>237</v>
      </c>
      <c r="F13" s="114">
        <v>1.096343924140596E-2</v>
      </c>
      <c r="G13" s="114">
        <v>4.4721359549996127E-2</v>
      </c>
      <c r="H13" s="114" t="s">
        <v>237</v>
      </c>
      <c r="I13" s="114">
        <v>7.3143694191638957E-3</v>
      </c>
      <c r="J13" s="114">
        <v>6.350852961085883E-2</v>
      </c>
      <c r="K13" s="114">
        <v>8.3666002653407928E-3</v>
      </c>
      <c r="L13" s="114">
        <v>0</v>
      </c>
      <c r="M13" s="114">
        <v>1.4832396974191324E-2</v>
      </c>
      <c r="N13" s="146"/>
      <c r="O13" s="2"/>
      <c r="P13" s="2"/>
      <c r="Q13" s="2"/>
      <c r="R13" s="2"/>
      <c r="S13" s="2"/>
      <c r="T13" s="2"/>
      <c r="U13" s="2"/>
      <c r="V13" s="2"/>
      <c r="W13" s="2"/>
      <c r="X13" s="2"/>
      <c r="Y13" s="125"/>
    </row>
    <row r="14" spans="1:26">
      <c r="A14" s="128"/>
      <c r="B14" s="2" t="s">
        <v>93</v>
      </c>
      <c r="C14" s="124"/>
      <c r="D14" s="101">
        <v>0.11785113019775796</v>
      </c>
      <c r="E14" s="101" t="s">
        <v>237</v>
      </c>
      <c r="F14" s="101">
        <v>3.3110169248024769E-2</v>
      </c>
      <c r="G14" s="101">
        <v>0.1176877882894635</v>
      </c>
      <c r="H14" s="101" t="s">
        <v>237</v>
      </c>
      <c r="I14" s="101">
        <v>0.10756425616417493</v>
      </c>
      <c r="J14" s="101">
        <v>0.65698478907784985</v>
      </c>
      <c r="K14" s="101">
        <v>0.13494516557001279</v>
      </c>
      <c r="L14" s="101">
        <v>0</v>
      </c>
      <c r="M14" s="101">
        <v>0.39032623616292961</v>
      </c>
      <c r="N14" s="146"/>
      <c r="O14" s="2"/>
      <c r="P14" s="2"/>
      <c r="Q14" s="2"/>
      <c r="R14" s="2"/>
      <c r="S14" s="2"/>
      <c r="T14" s="2"/>
      <c r="U14" s="2"/>
      <c r="V14" s="2"/>
      <c r="W14" s="2"/>
      <c r="X14" s="2"/>
      <c r="Y14" s="126"/>
    </row>
    <row r="15" spans="1:26">
      <c r="A15" s="128"/>
      <c r="B15" s="109" t="s">
        <v>145</v>
      </c>
      <c r="C15" s="124"/>
      <c r="D15" s="101">
        <v>-0.12133891213389136</v>
      </c>
      <c r="E15" s="101" t="s">
        <v>237</v>
      </c>
      <c r="F15" s="101">
        <v>3.8490376569037643</v>
      </c>
      <c r="G15" s="101">
        <v>4.564853556485355</v>
      </c>
      <c r="H15" s="101">
        <v>0.3179916317991629</v>
      </c>
      <c r="I15" s="101">
        <v>-4.1841004184101083E-3</v>
      </c>
      <c r="J15" s="101">
        <v>0.41562064156206402</v>
      </c>
      <c r="K15" s="101">
        <v>-9.205020920502105E-2</v>
      </c>
      <c r="L15" s="101">
        <v>0.46443514644351458</v>
      </c>
      <c r="M15" s="101">
        <v>-0.44351464435146459</v>
      </c>
      <c r="N15" s="146"/>
      <c r="O15" s="2"/>
      <c r="P15" s="2"/>
      <c r="Q15" s="2"/>
      <c r="R15" s="2"/>
      <c r="S15" s="2"/>
      <c r="T15" s="2"/>
      <c r="U15" s="2"/>
      <c r="V15" s="2"/>
      <c r="W15" s="2"/>
      <c r="X15" s="2"/>
      <c r="Y15" s="126"/>
    </row>
    <row r="16" spans="1:26">
      <c r="B16" s="134"/>
      <c r="C16" s="108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25">
      <c r="B17" s="137" t="s">
        <v>178</v>
      </c>
      <c r="Y17" s="122" t="s">
        <v>147</v>
      </c>
    </row>
    <row r="18" spans="1:25">
      <c r="A18" s="116" t="s">
        <v>48</v>
      </c>
      <c r="B18" s="106" t="s">
        <v>113</v>
      </c>
      <c r="C18" s="103" t="s">
        <v>114</v>
      </c>
      <c r="D18" s="104" t="s">
        <v>128</v>
      </c>
      <c r="E18" s="105" t="s">
        <v>128</v>
      </c>
      <c r="F18" s="105" t="s">
        <v>128</v>
      </c>
      <c r="G18" s="14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22">
        <v>1</v>
      </c>
    </row>
    <row r="19" spans="1:25">
      <c r="A19" s="128"/>
      <c r="B19" s="107" t="s">
        <v>129</v>
      </c>
      <c r="C19" s="96" t="s">
        <v>129</v>
      </c>
      <c r="D19" s="144" t="s">
        <v>130</v>
      </c>
      <c r="E19" s="145" t="s">
        <v>135</v>
      </c>
      <c r="F19" s="145" t="s">
        <v>137</v>
      </c>
      <c r="G19" s="14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2" t="s">
        <v>1</v>
      </c>
    </row>
    <row r="20" spans="1:25">
      <c r="A20" s="128"/>
      <c r="B20" s="107"/>
      <c r="C20" s="96"/>
      <c r="D20" s="97" t="s">
        <v>149</v>
      </c>
      <c r="E20" s="98" t="s">
        <v>149</v>
      </c>
      <c r="F20" s="98" t="s">
        <v>149</v>
      </c>
      <c r="G20" s="14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2">
        <v>2</v>
      </c>
    </row>
    <row r="21" spans="1:25">
      <c r="A21" s="128"/>
      <c r="B21" s="107"/>
      <c r="C21" s="96"/>
      <c r="D21" s="120"/>
      <c r="E21" s="120"/>
      <c r="F21" s="120"/>
      <c r="G21" s="14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2">
        <v>2</v>
      </c>
    </row>
    <row r="22" spans="1:25">
      <c r="A22" s="128"/>
      <c r="B22" s="106">
        <v>1</v>
      </c>
      <c r="C22" s="102">
        <v>1</v>
      </c>
      <c r="D22" s="110">
        <v>7.9600000000000009</v>
      </c>
      <c r="E22" s="110">
        <v>6.64</v>
      </c>
      <c r="F22" s="111">
        <v>7.5199999999999987</v>
      </c>
      <c r="G22" s="1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22">
        <v>1</v>
      </c>
    </row>
    <row r="23" spans="1:25">
      <c r="A23" s="128"/>
      <c r="B23" s="107">
        <v>1</v>
      </c>
      <c r="C23" s="96">
        <v>2</v>
      </c>
      <c r="D23" s="98">
        <v>7.88</v>
      </c>
      <c r="E23" s="98">
        <v>7.02</v>
      </c>
      <c r="F23" s="112">
        <v>7.48</v>
      </c>
      <c r="G23" s="14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22">
        <v>4</v>
      </c>
    </row>
    <row r="24" spans="1:25">
      <c r="A24" s="128"/>
      <c r="B24" s="107">
        <v>1</v>
      </c>
      <c r="C24" s="96">
        <v>3</v>
      </c>
      <c r="D24" s="98">
        <v>8.1300000000000008</v>
      </c>
      <c r="E24" s="98">
        <v>7.21</v>
      </c>
      <c r="F24" s="112">
        <v>7.5600000000000005</v>
      </c>
      <c r="G24" s="14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2">
        <v>16</v>
      </c>
    </row>
    <row r="25" spans="1:25">
      <c r="A25" s="128"/>
      <c r="B25" s="107">
        <v>1</v>
      </c>
      <c r="C25" s="96">
        <v>4</v>
      </c>
      <c r="D25" s="98">
        <v>8.0399999999999991</v>
      </c>
      <c r="E25" s="98">
        <v>7.6700000000000008</v>
      </c>
      <c r="F25" s="112">
        <v>7.4700000000000006</v>
      </c>
      <c r="G25" s="1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2">
        <v>7.5513333333333339</v>
      </c>
    </row>
    <row r="26" spans="1:25">
      <c r="A26" s="128"/>
      <c r="B26" s="107">
        <v>1</v>
      </c>
      <c r="C26" s="96">
        <v>5</v>
      </c>
      <c r="D26" s="98">
        <v>7.870000000000001</v>
      </c>
      <c r="E26" s="98">
        <v>7.21</v>
      </c>
      <c r="F26" s="98">
        <v>7.61</v>
      </c>
      <c r="G26" s="14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23"/>
    </row>
    <row r="27" spans="1:25">
      <c r="A27" s="128"/>
      <c r="B27" s="108" t="s">
        <v>142</v>
      </c>
      <c r="C27" s="100"/>
      <c r="D27" s="113">
        <v>7.9759999999999991</v>
      </c>
      <c r="E27" s="113">
        <v>7.15</v>
      </c>
      <c r="F27" s="113">
        <v>7.5280000000000005</v>
      </c>
      <c r="G27" s="14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23"/>
    </row>
    <row r="28" spans="1:25">
      <c r="A28" s="128"/>
      <c r="B28" s="2" t="s">
        <v>143</v>
      </c>
      <c r="C28" s="124"/>
      <c r="D28" s="99">
        <v>7.9600000000000009</v>
      </c>
      <c r="E28" s="99">
        <v>7.21</v>
      </c>
      <c r="F28" s="99">
        <v>7.5199999999999987</v>
      </c>
      <c r="G28" s="14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3"/>
    </row>
    <row r="29" spans="1:25">
      <c r="A29" s="128"/>
      <c r="B29" s="2" t="s">
        <v>144</v>
      </c>
      <c r="C29" s="124"/>
      <c r="D29" s="99">
        <v>0.11013627921806683</v>
      </c>
      <c r="E29" s="99">
        <v>0.37235735523821778</v>
      </c>
      <c r="F29" s="99">
        <v>5.805170109479995E-2</v>
      </c>
      <c r="G29" s="204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123"/>
    </row>
    <row r="30" spans="1:25">
      <c r="A30" s="128"/>
      <c r="B30" s="2" t="s">
        <v>93</v>
      </c>
      <c r="C30" s="124"/>
      <c r="D30" s="101">
        <v>1.3808460283107678E-2</v>
      </c>
      <c r="E30" s="101">
        <v>5.2077951781568918E-2</v>
      </c>
      <c r="F30" s="101">
        <v>7.7114374461742753E-3</v>
      </c>
      <c r="G30" s="14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6"/>
    </row>
    <row r="31" spans="1:25">
      <c r="A31" s="128"/>
      <c r="B31" s="109" t="s">
        <v>145</v>
      </c>
      <c r="C31" s="124"/>
      <c r="D31" s="101">
        <v>5.6237309084488096E-2</v>
      </c>
      <c r="E31" s="101">
        <v>-5.3147347046879179E-2</v>
      </c>
      <c r="F31" s="101">
        <v>-3.0899620376092507E-3</v>
      </c>
      <c r="G31" s="14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26"/>
    </row>
    <row r="32" spans="1:25">
      <c r="B32" s="134"/>
      <c r="C32" s="108"/>
      <c r="D32" s="121"/>
      <c r="E32" s="121"/>
      <c r="F32" s="121"/>
    </row>
    <row r="33" spans="1:25">
      <c r="B33" s="137" t="s">
        <v>179</v>
      </c>
      <c r="Y33" s="122" t="s">
        <v>147</v>
      </c>
    </row>
    <row r="34" spans="1:25">
      <c r="A34" s="116" t="s">
        <v>7</v>
      </c>
      <c r="B34" s="106" t="s">
        <v>113</v>
      </c>
      <c r="C34" s="103" t="s">
        <v>114</v>
      </c>
      <c r="D34" s="104" t="s">
        <v>128</v>
      </c>
      <c r="E34" s="105" t="s">
        <v>128</v>
      </c>
      <c r="F34" s="105" t="s">
        <v>128</v>
      </c>
      <c r="G34" s="105" t="s">
        <v>128</v>
      </c>
      <c r="H34" s="105" t="s">
        <v>128</v>
      </c>
      <c r="I34" s="105" t="s">
        <v>128</v>
      </c>
      <c r="J34" s="105" t="s">
        <v>128</v>
      </c>
      <c r="K34" s="105" t="s">
        <v>128</v>
      </c>
      <c r="L34" s="105" t="s">
        <v>128</v>
      </c>
      <c r="M34" s="14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2">
        <v>1</v>
      </c>
    </row>
    <row r="35" spans="1:25">
      <c r="A35" s="128"/>
      <c r="B35" s="107" t="s">
        <v>129</v>
      </c>
      <c r="C35" s="96" t="s">
        <v>129</v>
      </c>
      <c r="D35" s="144" t="s">
        <v>130</v>
      </c>
      <c r="E35" s="145" t="s">
        <v>131</v>
      </c>
      <c r="F35" s="145" t="s">
        <v>148</v>
      </c>
      <c r="G35" s="145" t="s">
        <v>133</v>
      </c>
      <c r="H35" s="145" t="s">
        <v>134</v>
      </c>
      <c r="I35" s="145" t="s">
        <v>135</v>
      </c>
      <c r="J35" s="145" t="s">
        <v>136</v>
      </c>
      <c r="K35" s="145" t="s">
        <v>137</v>
      </c>
      <c r="L35" s="145" t="s">
        <v>138</v>
      </c>
      <c r="M35" s="14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2" t="s">
        <v>3</v>
      </c>
    </row>
    <row r="36" spans="1:25">
      <c r="A36" s="128"/>
      <c r="B36" s="107"/>
      <c r="C36" s="96"/>
      <c r="D36" s="97" t="s">
        <v>149</v>
      </c>
      <c r="E36" s="98" t="s">
        <v>149</v>
      </c>
      <c r="F36" s="98" t="s">
        <v>150</v>
      </c>
      <c r="G36" s="98" t="s">
        <v>149</v>
      </c>
      <c r="H36" s="98" t="s">
        <v>150</v>
      </c>
      <c r="I36" s="98" t="s">
        <v>149</v>
      </c>
      <c r="J36" s="98" t="s">
        <v>149</v>
      </c>
      <c r="K36" s="98" t="s">
        <v>149</v>
      </c>
      <c r="L36" s="98" t="s">
        <v>149</v>
      </c>
      <c r="M36" s="14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2">
        <v>2</v>
      </c>
    </row>
    <row r="37" spans="1:25">
      <c r="A37" s="128"/>
      <c r="B37" s="107"/>
      <c r="C37" s="96"/>
      <c r="D37" s="120"/>
      <c r="E37" s="120"/>
      <c r="F37" s="120"/>
      <c r="G37" s="120"/>
      <c r="H37" s="120"/>
      <c r="I37" s="120"/>
      <c r="J37" s="120"/>
      <c r="K37" s="120"/>
      <c r="L37" s="120"/>
      <c r="M37" s="14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2">
        <v>2</v>
      </c>
    </row>
    <row r="38" spans="1:25">
      <c r="A38" s="128"/>
      <c r="B38" s="106">
        <v>1</v>
      </c>
      <c r="C38" s="102">
        <v>1</v>
      </c>
      <c r="D38" s="110" t="s">
        <v>107</v>
      </c>
      <c r="E38" s="110">
        <v>2</v>
      </c>
      <c r="F38" s="139">
        <v>14</v>
      </c>
      <c r="G38" s="110" t="s">
        <v>146</v>
      </c>
      <c r="H38" s="111">
        <v>0.63736145686655998</v>
      </c>
      <c r="I38" s="148">
        <v>2.6</v>
      </c>
      <c r="J38" s="111" t="s">
        <v>107</v>
      </c>
      <c r="K38" s="110" t="s">
        <v>109</v>
      </c>
      <c r="L38" s="110">
        <v>0.2</v>
      </c>
      <c r="M38" s="14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2">
        <v>1</v>
      </c>
    </row>
    <row r="39" spans="1:25">
      <c r="A39" s="128"/>
      <c r="B39" s="107">
        <v>1</v>
      </c>
      <c r="C39" s="96">
        <v>2</v>
      </c>
      <c r="D39" s="98" t="s">
        <v>107</v>
      </c>
      <c r="E39" s="98">
        <v>3</v>
      </c>
      <c r="F39" s="141">
        <v>14</v>
      </c>
      <c r="G39" s="98" t="s">
        <v>146</v>
      </c>
      <c r="H39" s="112">
        <v>0.97374378754001001</v>
      </c>
      <c r="I39" s="98">
        <v>1.1000000000000001</v>
      </c>
      <c r="J39" s="112" t="s">
        <v>107</v>
      </c>
      <c r="K39" s="98">
        <v>1</v>
      </c>
      <c r="L39" s="98" t="s">
        <v>107</v>
      </c>
      <c r="M39" s="14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22">
        <v>5</v>
      </c>
    </row>
    <row r="40" spans="1:25">
      <c r="A40" s="128"/>
      <c r="B40" s="107">
        <v>1</v>
      </c>
      <c r="C40" s="96">
        <v>3</v>
      </c>
      <c r="D40" s="98">
        <v>0.2</v>
      </c>
      <c r="E40" s="98">
        <v>2</v>
      </c>
      <c r="F40" s="141">
        <v>15</v>
      </c>
      <c r="G40" s="98" t="s">
        <v>146</v>
      </c>
      <c r="H40" s="112">
        <v>0.59172678505501997</v>
      </c>
      <c r="I40" s="98">
        <v>1.1000000000000001</v>
      </c>
      <c r="J40" s="112" t="s">
        <v>107</v>
      </c>
      <c r="K40" s="112" t="s">
        <v>109</v>
      </c>
      <c r="L40" s="99">
        <v>0.3</v>
      </c>
      <c r="M40" s="14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22">
        <v>16</v>
      </c>
    </row>
    <row r="41" spans="1:25">
      <c r="A41" s="128"/>
      <c r="B41" s="107">
        <v>1</v>
      </c>
      <c r="C41" s="96">
        <v>4</v>
      </c>
      <c r="D41" s="98" t="s">
        <v>107</v>
      </c>
      <c r="E41" s="98">
        <v>2</v>
      </c>
      <c r="F41" s="141">
        <v>16</v>
      </c>
      <c r="G41" s="98">
        <v>0.7</v>
      </c>
      <c r="H41" s="112">
        <v>0.35822005796660999</v>
      </c>
      <c r="I41" s="98">
        <v>1</v>
      </c>
      <c r="J41" s="112" t="s">
        <v>107</v>
      </c>
      <c r="K41" s="112">
        <v>2</v>
      </c>
      <c r="L41" s="99">
        <v>0.4</v>
      </c>
      <c r="M41" s="14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2" t="s">
        <v>109</v>
      </c>
    </row>
    <row r="42" spans="1:25">
      <c r="A42" s="128"/>
      <c r="B42" s="107">
        <v>1</v>
      </c>
      <c r="C42" s="96">
        <v>5</v>
      </c>
      <c r="D42" s="98" t="s">
        <v>107</v>
      </c>
      <c r="E42" s="98">
        <v>1</v>
      </c>
      <c r="F42" s="140">
        <v>16</v>
      </c>
      <c r="G42" s="98" t="s">
        <v>146</v>
      </c>
      <c r="H42" s="98">
        <v>0.60309000286446002</v>
      </c>
      <c r="I42" s="98">
        <v>0.6</v>
      </c>
      <c r="J42" s="98">
        <v>0.2</v>
      </c>
      <c r="K42" s="98">
        <v>3</v>
      </c>
      <c r="L42" s="98" t="s">
        <v>107</v>
      </c>
      <c r="M42" s="14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3"/>
    </row>
    <row r="43" spans="1:25">
      <c r="A43" s="128"/>
      <c r="B43" s="108" t="s">
        <v>142</v>
      </c>
      <c r="C43" s="100"/>
      <c r="D43" s="113">
        <v>0.2</v>
      </c>
      <c r="E43" s="113">
        <v>2</v>
      </c>
      <c r="F43" s="113">
        <v>15</v>
      </c>
      <c r="G43" s="113">
        <v>0.7</v>
      </c>
      <c r="H43" s="113">
        <v>0.63282841805853196</v>
      </c>
      <c r="I43" s="113">
        <v>1.28</v>
      </c>
      <c r="J43" s="113">
        <v>0.2</v>
      </c>
      <c r="K43" s="113">
        <v>2</v>
      </c>
      <c r="L43" s="113">
        <v>0.3</v>
      </c>
      <c r="M43" s="14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23"/>
    </row>
    <row r="44" spans="1:25">
      <c r="A44" s="128"/>
      <c r="B44" s="2" t="s">
        <v>143</v>
      </c>
      <c r="C44" s="124"/>
      <c r="D44" s="99">
        <v>0.2</v>
      </c>
      <c r="E44" s="99">
        <v>2</v>
      </c>
      <c r="F44" s="99">
        <v>15</v>
      </c>
      <c r="G44" s="99">
        <v>0.7</v>
      </c>
      <c r="H44" s="99">
        <v>0.60309000286446002</v>
      </c>
      <c r="I44" s="99">
        <v>1.1000000000000001</v>
      </c>
      <c r="J44" s="99">
        <v>0.2</v>
      </c>
      <c r="K44" s="99">
        <v>2</v>
      </c>
      <c r="L44" s="99">
        <v>0.3</v>
      </c>
      <c r="M44" s="14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23"/>
    </row>
    <row r="45" spans="1:25">
      <c r="A45" s="128"/>
      <c r="B45" s="2" t="s">
        <v>144</v>
      </c>
      <c r="C45" s="124"/>
      <c r="D45" s="99" t="s">
        <v>237</v>
      </c>
      <c r="E45" s="99">
        <v>0.70710678118654757</v>
      </c>
      <c r="F45" s="99">
        <v>1</v>
      </c>
      <c r="G45" s="99" t="s">
        <v>237</v>
      </c>
      <c r="H45" s="99">
        <v>0.22035613594571912</v>
      </c>
      <c r="I45" s="99">
        <v>0.76615925237511795</v>
      </c>
      <c r="J45" s="99" t="s">
        <v>237</v>
      </c>
      <c r="K45" s="99">
        <v>1</v>
      </c>
      <c r="L45" s="99">
        <v>0.10000000000000005</v>
      </c>
      <c r="M45" s="204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123"/>
    </row>
    <row r="46" spans="1:25">
      <c r="A46" s="128"/>
      <c r="B46" s="2" t="s">
        <v>93</v>
      </c>
      <c r="C46" s="124"/>
      <c r="D46" s="101" t="s">
        <v>237</v>
      </c>
      <c r="E46" s="101">
        <v>0.35355339059327379</v>
      </c>
      <c r="F46" s="101">
        <v>6.6666666666666666E-2</v>
      </c>
      <c r="G46" s="101" t="s">
        <v>237</v>
      </c>
      <c r="H46" s="101">
        <v>0.3482083447228152</v>
      </c>
      <c r="I46" s="101">
        <v>0.59856191591806085</v>
      </c>
      <c r="J46" s="101" t="s">
        <v>237</v>
      </c>
      <c r="K46" s="101">
        <v>0.5</v>
      </c>
      <c r="L46" s="101">
        <v>0.33333333333333348</v>
      </c>
      <c r="M46" s="14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6"/>
    </row>
    <row r="47" spans="1:25">
      <c r="A47" s="128"/>
      <c r="B47" s="109" t="s">
        <v>145</v>
      </c>
      <c r="C47" s="124"/>
      <c r="D47" s="101" t="s">
        <v>237</v>
      </c>
      <c r="E47" s="101" t="s">
        <v>237</v>
      </c>
      <c r="F47" s="101" t="s">
        <v>237</v>
      </c>
      <c r="G47" s="101" t="s">
        <v>237</v>
      </c>
      <c r="H47" s="101" t="s">
        <v>237</v>
      </c>
      <c r="I47" s="101" t="s">
        <v>237</v>
      </c>
      <c r="J47" s="101" t="s">
        <v>237</v>
      </c>
      <c r="K47" s="101" t="s">
        <v>237</v>
      </c>
      <c r="L47" s="101" t="s">
        <v>237</v>
      </c>
      <c r="M47" s="14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6"/>
    </row>
    <row r="48" spans="1:25">
      <c r="B48" s="134"/>
      <c r="C48" s="108"/>
      <c r="D48" s="121"/>
      <c r="E48" s="121"/>
      <c r="F48" s="121"/>
      <c r="G48" s="121"/>
      <c r="H48" s="121"/>
      <c r="I48" s="121"/>
      <c r="J48" s="121"/>
      <c r="K48" s="121"/>
      <c r="L48" s="121"/>
    </row>
    <row r="49" spans="1:25">
      <c r="B49" s="137" t="s">
        <v>180</v>
      </c>
      <c r="Y49" s="122" t="s">
        <v>64</v>
      </c>
    </row>
    <row r="50" spans="1:25">
      <c r="A50" s="116" t="s">
        <v>10</v>
      </c>
      <c r="B50" s="106" t="s">
        <v>113</v>
      </c>
      <c r="C50" s="103" t="s">
        <v>114</v>
      </c>
      <c r="D50" s="104" t="s">
        <v>128</v>
      </c>
      <c r="E50" s="105" t="s">
        <v>128</v>
      </c>
      <c r="F50" s="105" t="s">
        <v>128</v>
      </c>
      <c r="G50" s="105" t="s">
        <v>128</v>
      </c>
      <c r="H50" s="105" t="s">
        <v>128</v>
      </c>
      <c r="I50" s="105" t="s">
        <v>128</v>
      </c>
      <c r="J50" s="105" t="s">
        <v>128</v>
      </c>
      <c r="K50" s="105" t="s">
        <v>128</v>
      </c>
      <c r="L50" s="105" t="s">
        <v>128</v>
      </c>
      <c r="M50" s="14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2">
        <v>1</v>
      </c>
    </row>
    <row r="51" spans="1:25">
      <c r="A51" s="128"/>
      <c r="B51" s="107" t="s">
        <v>129</v>
      </c>
      <c r="C51" s="96" t="s">
        <v>129</v>
      </c>
      <c r="D51" s="144" t="s">
        <v>130</v>
      </c>
      <c r="E51" s="145" t="s">
        <v>131</v>
      </c>
      <c r="F51" s="145" t="s">
        <v>148</v>
      </c>
      <c r="G51" s="145" t="s">
        <v>133</v>
      </c>
      <c r="H51" s="145" t="s">
        <v>134</v>
      </c>
      <c r="I51" s="145" t="s">
        <v>135</v>
      </c>
      <c r="J51" s="145" t="s">
        <v>136</v>
      </c>
      <c r="K51" s="145" t="s">
        <v>137</v>
      </c>
      <c r="L51" s="145" t="s">
        <v>138</v>
      </c>
      <c r="M51" s="14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2" t="s">
        <v>3</v>
      </c>
    </row>
    <row r="52" spans="1:25">
      <c r="A52" s="128"/>
      <c r="B52" s="107"/>
      <c r="C52" s="96"/>
      <c r="D52" s="97" t="s">
        <v>149</v>
      </c>
      <c r="E52" s="98" t="s">
        <v>149</v>
      </c>
      <c r="F52" s="98" t="s">
        <v>150</v>
      </c>
      <c r="G52" s="98" t="s">
        <v>149</v>
      </c>
      <c r="H52" s="98" t="s">
        <v>150</v>
      </c>
      <c r="I52" s="98" t="s">
        <v>149</v>
      </c>
      <c r="J52" s="98" t="s">
        <v>149</v>
      </c>
      <c r="K52" s="98" t="s">
        <v>149</v>
      </c>
      <c r="L52" s="98" t="s">
        <v>149</v>
      </c>
      <c r="M52" s="14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22">
        <v>0</v>
      </c>
    </row>
    <row r="53" spans="1:25">
      <c r="A53" s="128"/>
      <c r="B53" s="107"/>
      <c r="C53" s="96"/>
      <c r="D53" s="120"/>
      <c r="E53" s="120"/>
      <c r="F53" s="120"/>
      <c r="G53" s="120"/>
      <c r="H53" s="120"/>
      <c r="I53" s="120"/>
      <c r="J53" s="120"/>
      <c r="K53" s="120"/>
      <c r="L53" s="120"/>
      <c r="M53" s="14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22">
        <v>0</v>
      </c>
    </row>
    <row r="54" spans="1:25">
      <c r="A54" s="128"/>
      <c r="B54" s="106">
        <v>1</v>
      </c>
      <c r="C54" s="102">
        <v>1</v>
      </c>
      <c r="D54" s="175">
        <v>260</v>
      </c>
      <c r="E54" s="175">
        <v>270</v>
      </c>
      <c r="F54" s="177">
        <v>289</v>
      </c>
      <c r="G54" s="175">
        <v>283.60000000000002</v>
      </c>
      <c r="H54" s="177">
        <v>292.11267605633799</v>
      </c>
      <c r="I54" s="175">
        <v>295</v>
      </c>
      <c r="J54" s="178">
        <v>250</v>
      </c>
      <c r="K54" s="176">
        <v>320</v>
      </c>
      <c r="L54" s="175">
        <v>280</v>
      </c>
      <c r="M54" s="179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1">
        <v>1</v>
      </c>
    </row>
    <row r="55" spans="1:25">
      <c r="A55" s="128"/>
      <c r="B55" s="107">
        <v>1</v>
      </c>
      <c r="C55" s="96">
        <v>2</v>
      </c>
      <c r="D55" s="182">
        <v>270</v>
      </c>
      <c r="E55" s="182">
        <v>287</v>
      </c>
      <c r="F55" s="184">
        <v>286</v>
      </c>
      <c r="G55" s="182">
        <v>263.60000000000002</v>
      </c>
      <c r="H55" s="184">
        <v>273.26108374384199</v>
      </c>
      <c r="I55" s="182">
        <v>291</v>
      </c>
      <c r="J55" s="185">
        <v>270</v>
      </c>
      <c r="K55" s="183">
        <v>286</v>
      </c>
      <c r="L55" s="182">
        <v>280</v>
      </c>
      <c r="M55" s="179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1" t="e">
        <v>#N/A</v>
      </c>
    </row>
    <row r="56" spans="1:25">
      <c r="A56" s="128"/>
      <c r="B56" s="107">
        <v>1</v>
      </c>
      <c r="C56" s="96">
        <v>3</v>
      </c>
      <c r="D56" s="182">
        <v>270</v>
      </c>
      <c r="E56" s="182">
        <v>274</v>
      </c>
      <c r="F56" s="184">
        <v>288</v>
      </c>
      <c r="G56" s="182">
        <v>317.8</v>
      </c>
      <c r="H56" s="184">
        <v>285.26829268292698</v>
      </c>
      <c r="I56" s="182">
        <v>290</v>
      </c>
      <c r="J56" s="185">
        <v>250</v>
      </c>
      <c r="K56" s="185">
        <v>348</v>
      </c>
      <c r="L56" s="186">
        <v>280</v>
      </c>
      <c r="M56" s="179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1">
        <v>16</v>
      </c>
    </row>
    <row r="57" spans="1:25">
      <c r="A57" s="128"/>
      <c r="B57" s="107">
        <v>1</v>
      </c>
      <c r="C57" s="96">
        <v>4</v>
      </c>
      <c r="D57" s="182">
        <v>280</v>
      </c>
      <c r="E57" s="182">
        <v>259</v>
      </c>
      <c r="F57" s="184">
        <v>290</v>
      </c>
      <c r="G57" s="182">
        <v>287.7</v>
      </c>
      <c r="H57" s="184">
        <v>300.31578947368399</v>
      </c>
      <c r="I57" s="182">
        <v>279</v>
      </c>
      <c r="J57" s="185">
        <v>240</v>
      </c>
      <c r="K57" s="185">
        <v>319</v>
      </c>
      <c r="L57" s="186">
        <v>260</v>
      </c>
      <c r="M57" s="179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1">
        <v>280.62023082638905</v>
      </c>
    </row>
    <row r="58" spans="1:25">
      <c r="A58" s="128"/>
      <c r="B58" s="107">
        <v>1</v>
      </c>
      <c r="C58" s="96">
        <v>5</v>
      </c>
      <c r="D58" s="182">
        <v>270</v>
      </c>
      <c r="E58" s="182">
        <v>285</v>
      </c>
      <c r="F58" s="182">
        <v>281</v>
      </c>
      <c r="G58" s="182">
        <v>287.60000000000002</v>
      </c>
      <c r="H58" s="182">
        <v>269.450236966825</v>
      </c>
      <c r="I58" s="182">
        <v>297</v>
      </c>
      <c r="J58" s="183">
        <v>260</v>
      </c>
      <c r="K58" s="183">
        <v>313</v>
      </c>
      <c r="L58" s="182">
        <v>250</v>
      </c>
      <c r="M58" s="179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9"/>
    </row>
    <row r="59" spans="1:25">
      <c r="A59" s="128"/>
      <c r="B59" s="108" t="s">
        <v>142</v>
      </c>
      <c r="C59" s="100"/>
      <c r="D59" s="190">
        <v>270</v>
      </c>
      <c r="E59" s="190">
        <v>275</v>
      </c>
      <c r="F59" s="190">
        <v>286.8</v>
      </c>
      <c r="G59" s="190">
        <v>288.06000000000006</v>
      </c>
      <c r="H59" s="190">
        <v>284.08161578472317</v>
      </c>
      <c r="I59" s="190">
        <v>290.39999999999998</v>
      </c>
      <c r="J59" s="190">
        <v>254</v>
      </c>
      <c r="K59" s="190">
        <v>317.2</v>
      </c>
      <c r="L59" s="190">
        <v>270</v>
      </c>
      <c r="M59" s="179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9"/>
    </row>
    <row r="60" spans="1:25">
      <c r="A60" s="128"/>
      <c r="B60" s="2" t="s">
        <v>143</v>
      </c>
      <c r="C60" s="124"/>
      <c r="D60" s="186">
        <v>270</v>
      </c>
      <c r="E60" s="186">
        <v>274</v>
      </c>
      <c r="F60" s="186">
        <v>288</v>
      </c>
      <c r="G60" s="186">
        <v>287.60000000000002</v>
      </c>
      <c r="H60" s="186">
        <v>285.26829268292698</v>
      </c>
      <c r="I60" s="186">
        <v>291</v>
      </c>
      <c r="J60" s="186">
        <v>250</v>
      </c>
      <c r="K60" s="186">
        <v>319</v>
      </c>
      <c r="L60" s="186">
        <v>280</v>
      </c>
      <c r="M60" s="179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9"/>
    </row>
    <row r="61" spans="1:25">
      <c r="A61" s="128"/>
      <c r="B61" s="2" t="s">
        <v>144</v>
      </c>
      <c r="C61" s="124"/>
      <c r="D61" s="186">
        <v>7.0710678118654755</v>
      </c>
      <c r="E61" s="186">
        <v>11.467344941179714</v>
      </c>
      <c r="F61" s="186">
        <v>3.5637059362410923</v>
      </c>
      <c r="G61" s="186">
        <v>19.384220386695976</v>
      </c>
      <c r="H61" s="186">
        <v>12.851222570936233</v>
      </c>
      <c r="I61" s="186">
        <v>6.9856996786291923</v>
      </c>
      <c r="J61" s="186">
        <v>11.401754250991379</v>
      </c>
      <c r="K61" s="186">
        <v>22.083930809527548</v>
      </c>
      <c r="L61" s="186">
        <v>14.142135623730951</v>
      </c>
      <c r="M61" s="179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9"/>
    </row>
    <row r="62" spans="1:25">
      <c r="A62" s="128"/>
      <c r="B62" s="2" t="s">
        <v>93</v>
      </c>
      <c r="C62" s="124"/>
      <c r="D62" s="101">
        <v>2.6189140043946204E-2</v>
      </c>
      <c r="E62" s="101">
        <v>4.1699436149744418E-2</v>
      </c>
      <c r="F62" s="101">
        <v>1.242575291576392E-2</v>
      </c>
      <c r="G62" s="101">
        <v>6.7292301557647607E-2</v>
      </c>
      <c r="H62" s="101">
        <v>4.5237783287866401E-2</v>
      </c>
      <c r="I62" s="101">
        <v>2.4055439664701077E-2</v>
      </c>
      <c r="J62" s="101">
        <v>4.488879626374559E-2</v>
      </c>
      <c r="K62" s="101">
        <v>6.9621471656770323E-2</v>
      </c>
      <c r="L62" s="101">
        <v>5.2378280087892408E-2</v>
      </c>
      <c r="M62" s="14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26"/>
    </row>
    <row r="63" spans="1:25">
      <c r="A63" s="128"/>
      <c r="B63" s="109" t="s">
        <v>145</v>
      </c>
      <c r="C63" s="124"/>
      <c r="D63" s="101">
        <v>-3.7845563718317377E-2</v>
      </c>
      <c r="E63" s="101">
        <v>-2.0027888972360297E-2</v>
      </c>
      <c r="F63" s="101">
        <v>2.2021823428098442E-2</v>
      </c>
      <c r="G63" s="101">
        <v>2.6511877464079792E-2</v>
      </c>
      <c r="H63" s="101">
        <v>1.2334766271629105E-2</v>
      </c>
      <c r="I63" s="101">
        <v>3.4850549245187379E-2</v>
      </c>
      <c r="J63" s="101">
        <v>-9.4862122905380097E-2</v>
      </c>
      <c r="K63" s="101">
        <v>0.13035328588351747</v>
      </c>
      <c r="L63" s="101">
        <v>-3.7845563718317377E-2</v>
      </c>
      <c r="M63" s="14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6"/>
    </row>
    <row r="64" spans="1:25">
      <c r="B64" s="134"/>
      <c r="C64" s="108"/>
      <c r="D64" s="121"/>
      <c r="E64" s="121"/>
      <c r="F64" s="121"/>
      <c r="G64" s="121"/>
      <c r="H64" s="121"/>
      <c r="I64" s="121"/>
      <c r="J64" s="121"/>
      <c r="K64" s="121"/>
      <c r="L64" s="121"/>
    </row>
    <row r="65" spans="1:25">
      <c r="B65" s="137" t="s">
        <v>181</v>
      </c>
      <c r="Y65" s="122" t="s">
        <v>147</v>
      </c>
    </row>
    <row r="66" spans="1:25">
      <c r="A66" s="116" t="s">
        <v>13</v>
      </c>
      <c r="B66" s="106" t="s">
        <v>113</v>
      </c>
      <c r="C66" s="103" t="s">
        <v>114</v>
      </c>
      <c r="D66" s="104" t="s">
        <v>128</v>
      </c>
      <c r="E66" s="105" t="s">
        <v>128</v>
      </c>
      <c r="F66" s="105" t="s">
        <v>128</v>
      </c>
      <c r="G66" s="14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2">
        <v>1</v>
      </c>
    </row>
    <row r="67" spans="1:25">
      <c r="A67" s="128"/>
      <c r="B67" s="107" t="s">
        <v>129</v>
      </c>
      <c r="C67" s="96" t="s">
        <v>129</v>
      </c>
      <c r="D67" s="144" t="s">
        <v>130</v>
      </c>
      <c r="E67" s="145" t="s">
        <v>135</v>
      </c>
      <c r="F67" s="145" t="s">
        <v>137</v>
      </c>
      <c r="G67" s="14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2" t="s">
        <v>3</v>
      </c>
    </row>
    <row r="68" spans="1:25">
      <c r="A68" s="128"/>
      <c r="B68" s="107"/>
      <c r="C68" s="96"/>
      <c r="D68" s="97" t="s">
        <v>149</v>
      </c>
      <c r="E68" s="98" t="s">
        <v>149</v>
      </c>
      <c r="F68" s="98" t="s">
        <v>149</v>
      </c>
      <c r="G68" s="1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2">
        <v>2</v>
      </c>
    </row>
    <row r="69" spans="1:25">
      <c r="A69" s="128"/>
      <c r="B69" s="107"/>
      <c r="C69" s="96"/>
      <c r="D69" s="120"/>
      <c r="E69" s="120"/>
      <c r="F69" s="120"/>
      <c r="G69" s="14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22">
        <v>2</v>
      </c>
    </row>
    <row r="70" spans="1:25">
      <c r="A70" s="128"/>
      <c r="B70" s="106">
        <v>1</v>
      </c>
      <c r="C70" s="102">
        <v>1</v>
      </c>
      <c r="D70" s="110">
        <v>1.03</v>
      </c>
      <c r="E70" s="110">
        <v>1.3</v>
      </c>
      <c r="F70" s="111" t="s">
        <v>109</v>
      </c>
      <c r="G70" s="14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2">
        <v>1</v>
      </c>
    </row>
    <row r="71" spans="1:25">
      <c r="A71" s="128"/>
      <c r="B71" s="107">
        <v>1</v>
      </c>
      <c r="C71" s="96">
        <v>2</v>
      </c>
      <c r="D71" s="98">
        <v>0.98</v>
      </c>
      <c r="E71" s="98">
        <v>1.3</v>
      </c>
      <c r="F71" s="112" t="s">
        <v>109</v>
      </c>
      <c r="G71" s="14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2">
        <v>6</v>
      </c>
    </row>
    <row r="72" spans="1:25">
      <c r="A72" s="128"/>
      <c r="B72" s="107">
        <v>1</v>
      </c>
      <c r="C72" s="96">
        <v>3</v>
      </c>
      <c r="D72" s="98">
        <v>0.97000000000000008</v>
      </c>
      <c r="E72" s="98">
        <v>1.3</v>
      </c>
      <c r="F72" s="112">
        <v>1</v>
      </c>
      <c r="G72" s="14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2">
        <v>16</v>
      </c>
    </row>
    <row r="73" spans="1:25">
      <c r="A73" s="128"/>
      <c r="B73" s="107">
        <v>1</v>
      </c>
      <c r="C73" s="96">
        <v>4</v>
      </c>
      <c r="D73" s="98">
        <v>0.97000000000000008</v>
      </c>
      <c r="E73" s="98">
        <v>1.4</v>
      </c>
      <c r="F73" s="112" t="s">
        <v>109</v>
      </c>
      <c r="G73" s="1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2">
        <v>0.97600000000000009</v>
      </c>
    </row>
    <row r="74" spans="1:25">
      <c r="A74" s="128"/>
      <c r="B74" s="107">
        <v>1</v>
      </c>
      <c r="C74" s="96">
        <v>5</v>
      </c>
      <c r="D74" s="98">
        <v>0.9900000000000001</v>
      </c>
      <c r="E74" s="98">
        <v>1.4</v>
      </c>
      <c r="F74" s="98" t="s">
        <v>109</v>
      </c>
      <c r="G74" s="1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23"/>
    </row>
    <row r="75" spans="1:25">
      <c r="A75" s="128"/>
      <c r="B75" s="108" t="s">
        <v>142</v>
      </c>
      <c r="C75" s="100"/>
      <c r="D75" s="113">
        <v>0.9880000000000001</v>
      </c>
      <c r="E75" s="113">
        <v>1.3400000000000003</v>
      </c>
      <c r="F75" s="113">
        <v>1</v>
      </c>
      <c r="G75" s="14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23"/>
    </row>
    <row r="76" spans="1:25">
      <c r="A76" s="128"/>
      <c r="B76" s="2" t="s">
        <v>143</v>
      </c>
      <c r="C76" s="124"/>
      <c r="D76" s="99">
        <v>0.98</v>
      </c>
      <c r="E76" s="99">
        <v>1.3</v>
      </c>
      <c r="F76" s="99">
        <v>1</v>
      </c>
      <c r="G76" s="14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3"/>
    </row>
    <row r="77" spans="1:25">
      <c r="A77" s="128"/>
      <c r="B77" s="2" t="s">
        <v>144</v>
      </c>
      <c r="C77" s="124"/>
      <c r="D77" s="99">
        <v>2.489979919597745E-2</v>
      </c>
      <c r="E77" s="99">
        <v>5.4772255750516544E-2</v>
      </c>
      <c r="F77" s="99" t="s">
        <v>237</v>
      </c>
      <c r="G77" s="204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123"/>
    </row>
    <row r="78" spans="1:25">
      <c r="A78" s="128"/>
      <c r="B78" s="2" t="s">
        <v>93</v>
      </c>
      <c r="C78" s="124"/>
      <c r="D78" s="101">
        <v>2.5202225906859766E-2</v>
      </c>
      <c r="E78" s="101">
        <v>4.0874817724266072E-2</v>
      </c>
      <c r="F78" s="101" t="s">
        <v>237</v>
      </c>
      <c r="G78" s="14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26"/>
    </row>
    <row r="79" spans="1:25">
      <c r="A79" s="128"/>
      <c r="B79" s="109" t="s">
        <v>145</v>
      </c>
      <c r="C79" s="124"/>
      <c r="D79" s="101">
        <v>1.2295081967213184E-2</v>
      </c>
      <c r="E79" s="101">
        <v>0.3729508196721314</v>
      </c>
      <c r="F79" s="101">
        <v>2.4590163934426146E-2</v>
      </c>
      <c r="G79" s="14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26"/>
    </row>
    <row r="80" spans="1:25">
      <c r="B80" s="134"/>
      <c r="C80" s="108"/>
      <c r="D80" s="121"/>
      <c r="E80" s="121"/>
      <c r="F80" s="121"/>
    </row>
    <row r="81" spans="1:25">
      <c r="B81" s="137" t="s">
        <v>182</v>
      </c>
      <c r="Y81" s="122" t="s">
        <v>147</v>
      </c>
    </row>
    <row r="82" spans="1:25">
      <c r="A82" s="116" t="s">
        <v>16</v>
      </c>
      <c r="B82" s="106" t="s">
        <v>113</v>
      </c>
      <c r="C82" s="103" t="s">
        <v>114</v>
      </c>
      <c r="D82" s="104" t="s">
        <v>128</v>
      </c>
      <c r="E82" s="105" t="s">
        <v>128</v>
      </c>
      <c r="F82" s="105" t="s">
        <v>128</v>
      </c>
      <c r="G82" s="105" t="s">
        <v>128</v>
      </c>
      <c r="H82" s="105" t="s">
        <v>128</v>
      </c>
      <c r="I82" s="105" t="s">
        <v>128</v>
      </c>
      <c r="J82" s="105" t="s">
        <v>128</v>
      </c>
      <c r="K82" s="105" t="s">
        <v>128</v>
      </c>
      <c r="L82" s="105" t="s">
        <v>128</v>
      </c>
      <c r="M82" s="146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22">
        <v>1</v>
      </c>
    </row>
    <row r="83" spans="1:25">
      <c r="A83" s="128"/>
      <c r="B83" s="107" t="s">
        <v>129</v>
      </c>
      <c r="C83" s="96" t="s">
        <v>129</v>
      </c>
      <c r="D83" s="144" t="s">
        <v>130</v>
      </c>
      <c r="E83" s="145" t="s">
        <v>131</v>
      </c>
      <c r="F83" s="145" t="s">
        <v>148</v>
      </c>
      <c r="G83" s="145" t="s">
        <v>133</v>
      </c>
      <c r="H83" s="145" t="s">
        <v>134</v>
      </c>
      <c r="I83" s="145" t="s">
        <v>135</v>
      </c>
      <c r="J83" s="145" t="s">
        <v>136</v>
      </c>
      <c r="K83" s="145" t="s">
        <v>137</v>
      </c>
      <c r="L83" s="145" t="s">
        <v>138</v>
      </c>
      <c r="M83" s="14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2" t="s">
        <v>3</v>
      </c>
    </row>
    <row r="84" spans="1:25">
      <c r="A84" s="128"/>
      <c r="B84" s="107"/>
      <c r="C84" s="96"/>
      <c r="D84" s="97" t="s">
        <v>149</v>
      </c>
      <c r="E84" s="98" t="s">
        <v>149</v>
      </c>
      <c r="F84" s="98" t="s">
        <v>150</v>
      </c>
      <c r="G84" s="98" t="s">
        <v>149</v>
      </c>
      <c r="H84" s="98" t="s">
        <v>150</v>
      </c>
      <c r="I84" s="98" t="s">
        <v>149</v>
      </c>
      <c r="J84" s="98" t="s">
        <v>149</v>
      </c>
      <c r="K84" s="98" t="s">
        <v>149</v>
      </c>
      <c r="L84" s="98" t="s">
        <v>149</v>
      </c>
      <c r="M84" s="14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2">
        <v>3</v>
      </c>
    </row>
    <row r="85" spans="1:25">
      <c r="A85" s="128"/>
      <c r="B85" s="107"/>
      <c r="C85" s="96"/>
      <c r="D85" s="120"/>
      <c r="E85" s="120"/>
      <c r="F85" s="120"/>
      <c r="G85" s="120"/>
      <c r="H85" s="120"/>
      <c r="I85" s="120"/>
      <c r="J85" s="120"/>
      <c r="K85" s="120"/>
      <c r="L85" s="120"/>
      <c r="M85" s="146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22">
        <v>3</v>
      </c>
    </row>
    <row r="86" spans="1:25">
      <c r="A86" s="128"/>
      <c r="B86" s="106">
        <v>1</v>
      </c>
      <c r="C86" s="102">
        <v>1</v>
      </c>
      <c r="D86" s="191">
        <v>0.01</v>
      </c>
      <c r="E86" s="192" t="s">
        <v>109</v>
      </c>
      <c r="F86" s="193">
        <v>7.0000000000000007E-2</v>
      </c>
      <c r="G86" s="191">
        <v>0.03</v>
      </c>
      <c r="H86" s="194">
        <v>1.7000000000000001E-2</v>
      </c>
      <c r="I86" s="191">
        <v>0.04</v>
      </c>
      <c r="J86" s="194">
        <v>0.02</v>
      </c>
      <c r="K86" s="192" t="s">
        <v>111</v>
      </c>
      <c r="L86" s="191" t="s">
        <v>112</v>
      </c>
      <c r="M86" s="196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8">
        <v>1</v>
      </c>
    </row>
    <row r="87" spans="1:25">
      <c r="A87" s="128"/>
      <c r="B87" s="107">
        <v>1</v>
      </c>
      <c r="C87" s="96">
        <v>2</v>
      </c>
      <c r="D87" s="199">
        <v>0.01</v>
      </c>
      <c r="E87" s="200" t="s">
        <v>109</v>
      </c>
      <c r="F87" s="201">
        <v>7.0000000000000007E-2</v>
      </c>
      <c r="G87" s="199">
        <v>0.03</v>
      </c>
      <c r="H87" s="202">
        <v>1.2999999999999999E-2</v>
      </c>
      <c r="I87" s="199">
        <v>0.02</v>
      </c>
      <c r="J87" s="202">
        <v>0.02</v>
      </c>
      <c r="K87" s="200" t="s">
        <v>111</v>
      </c>
      <c r="L87" s="199">
        <v>0.01</v>
      </c>
      <c r="M87" s="196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8">
        <v>7</v>
      </c>
    </row>
    <row r="88" spans="1:25">
      <c r="A88" s="128"/>
      <c r="B88" s="107">
        <v>1</v>
      </c>
      <c r="C88" s="96">
        <v>3</v>
      </c>
      <c r="D88" s="199">
        <v>0.02</v>
      </c>
      <c r="E88" s="200" t="s">
        <v>109</v>
      </c>
      <c r="F88" s="201">
        <v>7.0000000000000007E-2</v>
      </c>
      <c r="G88" s="199">
        <v>0.03</v>
      </c>
      <c r="H88" s="202">
        <v>1.6E-2</v>
      </c>
      <c r="I88" s="199">
        <v>0.02</v>
      </c>
      <c r="J88" s="202">
        <v>0.01</v>
      </c>
      <c r="K88" s="201" t="s">
        <v>111</v>
      </c>
      <c r="L88" s="114" t="s">
        <v>112</v>
      </c>
      <c r="M88" s="196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8">
        <v>16</v>
      </c>
    </row>
    <row r="89" spans="1:25">
      <c r="A89" s="128"/>
      <c r="B89" s="107">
        <v>1</v>
      </c>
      <c r="C89" s="96">
        <v>4</v>
      </c>
      <c r="D89" s="199">
        <v>0.01</v>
      </c>
      <c r="E89" s="200" t="s">
        <v>109</v>
      </c>
      <c r="F89" s="201">
        <v>7.0000000000000007E-2</v>
      </c>
      <c r="G89" s="199">
        <v>0.03</v>
      </c>
      <c r="H89" s="202">
        <v>2.1000000000000001E-2</v>
      </c>
      <c r="I89" s="199" t="s">
        <v>152</v>
      </c>
      <c r="J89" s="202">
        <v>0.01</v>
      </c>
      <c r="K89" s="201" t="s">
        <v>111</v>
      </c>
      <c r="L89" s="114" t="s">
        <v>112</v>
      </c>
      <c r="M89" s="196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8">
        <v>1.6499999999999997E-2</v>
      </c>
    </row>
    <row r="90" spans="1:25">
      <c r="A90" s="128"/>
      <c r="B90" s="107">
        <v>1</v>
      </c>
      <c r="C90" s="96">
        <v>5</v>
      </c>
      <c r="D90" s="199">
        <v>0.01</v>
      </c>
      <c r="E90" s="200" t="s">
        <v>109</v>
      </c>
      <c r="F90" s="200">
        <v>7.0000000000000007E-2</v>
      </c>
      <c r="G90" s="199">
        <v>0.02</v>
      </c>
      <c r="H90" s="199">
        <v>1.7999999999999999E-2</v>
      </c>
      <c r="I90" s="199" t="s">
        <v>152</v>
      </c>
      <c r="J90" s="199">
        <v>0.02</v>
      </c>
      <c r="K90" s="200" t="s">
        <v>111</v>
      </c>
      <c r="L90" s="199" t="s">
        <v>112</v>
      </c>
      <c r="M90" s="196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25"/>
    </row>
    <row r="91" spans="1:25">
      <c r="A91" s="128"/>
      <c r="B91" s="108" t="s">
        <v>142</v>
      </c>
      <c r="C91" s="100"/>
      <c r="D91" s="203">
        <v>1.2E-2</v>
      </c>
      <c r="E91" s="203" t="s">
        <v>237</v>
      </c>
      <c r="F91" s="203">
        <v>7.0000000000000007E-2</v>
      </c>
      <c r="G91" s="203">
        <v>2.7999999999999997E-2</v>
      </c>
      <c r="H91" s="203">
        <v>1.7000000000000001E-2</v>
      </c>
      <c r="I91" s="203">
        <v>2.6666666666666668E-2</v>
      </c>
      <c r="J91" s="203">
        <v>1.6E-2</v>
      </c>
      <c r="K91" s="203" t="s">
        <v>237</v>
      </c>
      <c r="L91" s="203">
        <v>0.01</v>
      </c>
      <c r="M91" s="196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25"/>
    </row>
    <row r="92" spans="1:25">
      <c r="A92" s="128"/>
      <c r="B92" s="2" t="s">
        <v>143</v>
      </c>
      <c r="C92" s="124"/>
      <c r="D92" s="114">
        <v>0.01</v>
      </c>
      <c r="E92" s="114" t="s">
        <v>237</v>
      </c>
      <c r="F92" s="114">
        <v>7.0000000000000007E-2</v>
      </c>
      <c r="G92" s="114">
        <v>0.03</v>
      </c>
      <c r="H92" s="114">
        <v>1.7000000000000001E-2</v>
      </c>
      <c r="I92" s="114">
        <v>0.02</v>
      </c>
      <c r="J92" s="114">
        <v>0.02</v>
      </c>
      <c r="K92" s="114" t="s">
        <v>237</v>
      </c>
      <c r="L92" s="114">
        <v>0.01</v>
      </c>
      <c r="M92" s="196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25"/>
    </row>
    <row r="93" spans="1:25">
      <c r="A93" s="128"/>
      <c r="B93" s="2" t="s">
        <v>144</v>
      </c>
      <c r="C93" s="124"/>
      <c r="D93" s="114">
        <v>4.4721359549995789E-3</v>
      </c>
      <c r="E93" s="114" t="s">
        <v>237</v>
      </c>
      <c r="F93" s="114">
        <v>0</v>
      </c>
      <c r="G93" s="114">
        <v>4.472135954999578E-3</v>
      </c>
      <c r="H93" s="114">
        <v>2.915475947422651E-3</v>
      </c>
      <c r="I93" s="114">
        <v>1.1547005383792518E-2</v>
      </c>
      <c r="J93" s="114">
        <v>5.4772255750516587E-3</v>
      </c>
      <c r="K93" s="114" t="s">
        <v>237</v>
      </c>
      <c r="L93" s="114" t="s">
        <v>237</v>
      </c>
      <c r="M93" s="14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5"/>
    </row>
    <row r="94" spans="1:25">
      <c r="A94" s="128"/>
      <c r="B94" s="2" t="s">
        <v>93</v>
      </c>
      <c r="C94" s="124"/>
      <c r="D94" s="101">
        <v>0.37267799624996489</v>
      </c>
      <c r="E94" s="101" t="s">
        <v>237</v>
      </c>
      <c r="F94" s="101">
        <v>0</v>
      </c>
      <c r="G94" s="101">
        <v>0.15971914124998496</v>
      </c>
      <c r="H94" s="101">
        <v>0.17149858514250887</v>
      </c>
      <c r="I94" s="101">
        <v>0.43301270189221941</v>
      </c>
      <c r="J94" s="101">
        <v>0.34232659844072866</v>
      </c>
      <c r="K94" s="101" t="s">
        <v>237</v>
      </c>
      <c r="L94" s="101" t="s">
        <v>237</v>
      </c>
      <c r="M94" s="146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6"/>
    </row>
    <row r="95" spans="1:25">
      <c r="A95" s="128"/>
      <c r="B95" s="109" t="s">
        <v>145</v>
      </c>
      <c r="C95" s="124"/>
      <c r="D95" s="101">
        <v>-0.2727272727272726</v>
      </c>
      <c r="E95" s="101" t="s">
        <v>237</v>
      </c>
      <c r="F95" s="101">
        <v>3.2424242424242431</v>
      </c>
      <c r="G95" s="101">
        <v>0.69696969696969702</v>
      </c>
      <c r="H95" s="101">
        <v>3.0303030303030498E-2</v>
      </c>
      <c r="I95" s="101">
        <v>0.61616161616161658</v>
      </c>
      <c r="J95" s="101">
        <v>-3.0303030303030165E-2</v>
      </c>
      <c r="K95" s="101" t="s">
        <v>237</v>
      </c>
      <c r="L95" s="101">
        <v>-0.39393939393939381</v>
      </c>
      <c r="M95" s="146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26"/>
    </row>
    <row r="96" spans="1:25">
      <c r="B96" s="134"/>
      <c r="C96" s="108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1:25">
      <c r="B97" s="137" t="s">
        <v>183</v>
      </c>
      <c r="Y97" s="122" t="s">
        <v>147</v>
      </c>
    </row>
    <row r="98" spans="1:25">
      <c r="A98" s="116" t="s">
        <v>49</v>
      </c>
      <c r="B98" s="106" t="s">
        <v>113</v>
      </c>
      <c r="C98" s="103" t="s">
        <v>114</v>
      </c>
      <c r="D98" s="104" t="s">
        <v>128</v>
      </c>
      <c r="E98" s="105" t="s">
        <v>128</v>
      </c>
      <c r="F98" s="105" t="s">
        <v>128</v>
      </c>
      <c r="G98" s="14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22">
        <v>1</v>
      </c>
    </row>
    <row r="99" spans="1:25">
      <c r="A99" s="128"/>
      <c r="B99" s="107" t="s">
        <v>129</v>
      </c>
      <c r="C99" s="96" t="s">
        <v>129</v>
      </c>
      <c r="D99" s="144" t="s">
        <v>130</v>
      </c>
      <c r="E99" s="145" t="s">
        <v>135</v>
      </c>
      <c r="F99" s="145" t="s">
        <v>137</v>
      </c>
      <c r="G99" s="14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22" t="s">
        <v>1</v>
      </c>
    </row>
    <row r="100" spans="1:25">
      <c r="A100" s="128"/>
      <c r="B100" s="107"/>
      <c r="C100" s="96"/>
      <c r="D100" s="97" t="s">
        <v>149</v>
      </c>
      <c r="E100" s="98" t="s">
        <v>149</v>
      </c>
      <c r="F100" s="98" t="s">
        <v>149</v>
      </c>
      <c r="G100" s="14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2">
        <v>2</v>
      </c>
    </row>
    <row r="101" spans="1:25">
      <c r="A101" s="128"/>
      <c r="B101" s="107"/>
      <c r="C101" s="96"/>
      <c r="D101" s="120"/>
      <c r="E101" s="120"/>
      <c r="F101" s="120"/>
      <c r="G101" s="14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2">
        <v>2</v>
      </c>
    </row>
    <row r="102" spans="1:25">
      <c r="A102" s="128"/>
      <c r="B102" s="106">
        <v>1</v>
      </c>
      <c r="C102" s="102">
        <v>1</v>
      </c>
      <c r="D102" s="110">
        <v>6.01</v>
      </c>
      <c r="E102" s="110">
        <v>6.16</v>
      </c>
      <c r="F102" s="111">
        <v>6.09</v>
      </c>
      <c r="G102" s="14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2">
        <v>1</v>
      </c>
    </row>
    <row r="103" spans="1:25">
      <c r="A103" s="128"/>
      <c r="B103" s="107">
        <v>1</v>
      </c>
      <c r="C103" s="96">
        <v>2</v>
      </c>
      <c r="D103" s="98">
        <v>6</v>
      </c>
      <c r="E103" s="98">
        <v>5.62</v>
      </c>
      <c r="F103" s="112">
        <v>5.94</v>
      </c>
      <c r="G103" s="14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2">
        <v>8</v>
      </c>
    </row>
    <row r="104" spans="1:25">
      <c r="A104" s="128"/>
      <c r="B104" s="107">
        <v>1</v>
      </c>
      <c r="C104" s="96">
        <v>3</v>
      </c>
      <c r="D104" s="98">
        <v>6.16</v>
      </c>
      <c r="E104" s="98">
        <v>6.09</v>
      </c>
      <c r="F104" s="112">
        <v>5.99</v>
      </c>
      <c r="G104" s="14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22">
        <v>16</v>
      </c>
    </row>
    <row r="105" spans="1:25">
      <c r="A105" s="128"/>
      <c r="B105" s="107">
        <v>1</v>
      </c>
      <c r="C105" s="96">
        <v>4</v>
      </c>
      <c r="D105" s="98">
        <v>6.12</v>
      </c>
      <c r="E105" s="98">
        <v>6.15</v>
      </c>
      <c r="F105" s="112">
        <v>6.05</v>
      </c>
      <c r="G105" s="14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22">
        <v>6.0320000000000009</v>
      </c>
    </row>
    <row r="106" spans="1:25">
      <c r="A106" s="128"/>
      <c r="B106" s="107">
        <v>1</v>
      </c>
      <c r="C106" s="96">
        <v>5</v>
      </c>
      <c r="D106" s="98">
        <v>6.01</v>
      </c>
      <c r="E106" s="98">
        <v>6.16</v>
      </c>
      <c r="F106" s="98">
        <v>5.93</v>
      </c>
      <c r="G106" s="14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23"/>
    </row>
    <row r="107" spans="1:25">
      <c r="A107" s="128"/>
      <c r="B107" s="108" t="s">
        <v>142</v>
      </c>
      <c r="C107" s="100"/>
      <c r="D107" s="113">
        <v>6.0600000000000005</v>
      </c>
      <c r="E107" s="113">
        <v>6.0360000000000005</v>
      </c>
      <c r="F107" s="113">
        <v>6.0000000000000009</v>
      </c>
      <c r="G107" s="14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23"/>
    </row>
    <row r="108" spans="1:25">
      <c r="A108" s="128"/>
      <c r="B108" s="2" t="s">
        <v>143</v>
      </c>
      <c r="C108" s="124"/>
      <c r="D108" s="99">
        <v>6.01</v>
      </c>
      <c r="E108" s="99">
        <v>6.15</v>
      </c>
      <c r="F108" s="99">
        <v>5.99</v>
      </c>
      <c r="G108" s="14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23"/>
    </row>
    <row r="109" spans="1:25">
      <c r="A109" s="128"/>
      <c r="B109" s="2" t="s">
        <v>144</v>
      </c>
      <c r="C109" s="124"/>
      <c r="D109" s="99">
        <v>7.4498322128756844E-2</v>
      </c>
      <c r="E109" s="99">
        <v>0.23437149997386633</v>
      </c>
      <c r="F109" s="99">
        <v>6.9282032302754995E-2</v>
      </c>
      <c r="G109" s="204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123"/>
    </row>
    <row r="110" spans="1:25">
      <c r="A110" s="128"/>
      <c r="B110" s="2" t="s">
        <v>93</v>
      </c>
      <c r="C110" s="124"/>
      <c r="D110" s="101">
        <v>1.2293452496494528E-2</v>
      </c>
      <c r="E110" s="101">
        <v>3.8828943004285341E-2</v>
      </c>
      <c r="F110" s="101">
        <v>1.1547005383792497E-2</v>
      </c>
      <c r="G110" s="14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26"/>
    </row>
    <row r="111" spans="1:25">
      <c r="A111" s="128"/>
      <c r="B111" s="109" t="s">
        <v>145</v>
      </c>
      <c r="C111" s="124"/>
      <c r="D111" s="101">
        <v>4.6419098143235527E-3</v>
      </c>
      <c r="E111" s="101">
        <v>6.6312997347472979E-4</v>
      </c>
      <c r="F111" s="101">
        <v>-5.3050397877983935E-3</v>
      </c>
      <c r="G111" s="14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26"/>
    </row>
    <row r="112" spans="1:25">
      <c r="B112" s="134"/>
      <c r="C112" s="108"/>
      <c r="D112" s="121"/>
      <c r="E112" s="121"/>
      <c r="F112" s="121"/>
    </row>
    <row r="113" spans="1:25">
      <c r="B113" s="137" t="s">
        <v>184</v>
      </c>
      <c r="Y113" s="122" t="s">
        <v>64</v>
      </c>
    </row>
    <row r="114" spans="1:25">
      <c r="A114" s="116" t="s">
        <v>19</v>
      </c>
      <c r="B114" s="106" t="s">
        <v>113</v>
      </c>
      <c r="C114" s="103" t="s">
        <v>114</v>
      </c>
      <c r="D114" s="104" t="s">
        <v>128</v>
      </c>
      <c r="E114" s="105" t="s">
        <v>128</v>
      </c>
      <c r="F114" s="105" t="s">
        <v>128</v>
      </c>
      <c r="G114" s="105" t="s">
        <v>128</v>
      </c>
      <c r="H114" s="105" t="s">
        <v>128</v>
      </c>
      <c r="I114" s="105" t="s">
        <v>128</v>
      </c>
      <c r="J114" s="105" t="s">
        <v>128</v>
      </c>
      <c r="K114" s="105" t="s">
        <v>128</v>
      </c>
      <c r="L114" s="105" t="s">
        <v>128</v>
      </c>
      <c r="M114" s="146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22">
        <v>1</v>
      </c>
    </row>
    <row r="115" spans="1:25">
      <c r="A115" s="128"/>
      <c r="B115" s="107" t="s">
        <v>129</v>
      </c>
      <c r="C115" s="96" t="s">
        <v>129</v>
      </c>
      <c r="D115" s="144" t="s">
        <v>130</v>
      </c>
      <c r="E115" s="145" t="s">
        <v>131</v>
      </c>
      <c r="F115" s="145" t="s">
        <v>148</v>
      </c>
      <c r="G115" s="145" t="s">
        <v>133</v>
      </c>
      <c r="H115" s="145" t="s">
        <v>134</v>
      </c>
      <c r="I115" s="145" t="s">
        <v>135</v>
      </c>
      <c r="J115" s="145" t="s">
        <v>136</v>
      </c>
      <c r="K115" s="145" t="s">
        <v>137</v>
      </c>
      <c r="L115" s="145" t="s">
        <v>138</v>
      </c>
      <c r="M115" s="146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2" t="s">
        <v>3</v>
      </c>
    </row>
    <row r="116" spans="1:25">
      <c r="A116" s="128"/>
      <c r="B116" s="107"/>
      <c r="C116" s="96"/>
      <c r="D116" s="97" t="s">
        <v>149</v>
      </c>
      <c r="E116" s="98" t="s">
        <v>149</v>
      </c>
      <c r="F116" s="98" t="s">
        <v>150</v>
      </c>
      <c r="G116" s="98" t="s">
        <v>149</v>
      </c>
      <c r="H116" s="98" t="s">
        <v>150</v>
      </c>
      <c r="I116" s="98" t="s">
        <v>149</v>
      </c>
      <c r="J116" s="98" t="s">
        <v>149</v>
      </c>
      <c r="K116" s="98" t="s">
        <v>149</v>
      </c>
      <c r="L116" s="98" t="s">
        <v>149</v>
      </c>
      <c r="M116" s="146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2">
        <v>3</v>
      </c>
    </row>
    <row r="117" spans="1:25">
      <c r="A117" s="128"/>
      <c r="B117" s="107"/>
      <c r="C117" s="96"/>
      <c r="D117" s="120"/>
      <c r="E117" s="120"/>
      <c r="F117" s="120"/>
      <c r="G117" s="120"/>
      <c r="H117" s="120"/>
      <c r="I117" s="120"/>
      <c r="J117" s="120"/>
      <c r="K117" s="120"/>
      <c r="L117" s="120"/>
      <c r="M117" s="146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2">
        <v>3</v>
      </c>
    </row>
    <row r="118" spans="1:25">
      <c r="A118" s="128"/>
      <c r="B118" s="106">
        <v>1</v>
      </c>
      <c r="C118" s="102">
        <v>1</v>
      </c>
      <c r="D118" s="191">
        <v>0.06</v>
      </c>
      <c r="E118" s="192" t="s">
        <v>109</v>
      </c>
      <c r="F118" s="193">
        <v>0.15</v>
      </c>
      <c r="G118" s="191">
        <v>0.04</v>
      </c>
      <c r="H118" s="194">
        <v>5.5399061032863899E-2</v>
      </c>
      <c r="I118" s="192" t="s">
        <v>111</v>
      </c>
      <c r="J118" s="194">
        <v>0.04</v>
      </c>
      <c r="K118" s="192">
        <v>0.2</v>
      </c>
      <c r="L118" s="191">
        <v>0.06</v>
      </c>
      <c r="M118" s="196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8">
        <v>1</v>
      </c>
    </row>
    <row r="119" spans="1:25">
      <c r="A119" s="128"/>
      <c r="B119" s="107">
        <v>1</v>
      </c>
      <c r="C119" s="96">
        <v>2</v>
      </c>
      <c r="D119" s="199">
        <v>0.05</v>
      </c>
      <c r="E119" s="200" t="s">
        <v>109</v>
      </c>
      <c r="F119" s="201">
        <v>0.16</v>
      </c>
      <c r="G119" s="199">
        <v>0.08</v>
      </c>
      <c r="H119" s="202">
        <v>5.7142857142857099E-2</v>
      </c>
      <c r="I119" s="200" t="s">
        <v>111</v>
      </c>
      <c r="J119" s="202">
        <v>0.04</v>
      </c>
      <c r="K119" s="200">
        <v>0.2</v>
      </c>
      <c r="L119" s="206">
        <v>0.04</v>
      </c>
      <c r="M119" s="196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8" t="e">
        <v>#N/A</v>
      </c>
    </row>
    <row r="120" spans="1:25">
      <c r="A120" s="128"/>
      <c r="B120" s="107">
        <v>1</v>
      </c>
      <c r="C120" s="96">
        <v>3</v>
      </c>
      <c r="D120" s="199">
        <v>0.05</v>
      </c>
      <c r="E120" s="200" t="s">
        <v>109</v>
      </c>
      <c r="F120" s="201">
        <v>0.15</v>
      </c>
      <c r="G120" s="199">
        <v>0.06</v>
      </c>
      <c r="H120" s="202">
        <v>4.8780487804878099E-2</v>
      </c>
      <c r="I120" s="200" t="s">
        <v>111</v>
      </c>
      <c r="J120" s="202">
        <v>0.04</v>
      </c>
      <c r="K120" s="201">
        <v>0.2</v>
      </c>
      <c r="L120" s="114">
        <v>0.06</v>
      </c>
      <c r="M120" s="196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8">
        <v>16</v>
      </c>
    </row>
    <row r="121" spans="1:25">
      <c r="A121" s="128"/>
      <c r="B121" s="107">
        <v>1</v>
      </c>
      <c r="C121" s="96">
        <v>4</v>
      </c>
      <c r="D121" s="199">
        <v>0.05</v>
      </c>
      <c r="E121" s="200" t="s">
        <v>109</v>
      </c>
      <c r="F121" s="201">
        <v>0.15</v>
      </c>
      <c r="G121" s="199">
        <v>0.04</v>
      </c>
      <c r="H121" s="202">
        <v>4.97607655502392E-2</v>
      </c>
      <c r="I121" s="200" t="s">
        <v>111</v>
      </c>
      <c r="J121" s="202">
        <v>0.04</v>
      </c>
      <c r="K121" s="201" t="s">
        <v>111</v>
      </c>
      <c r="L121" s="114">
        <v>0.06</v>
      </c>
      <c r="M121" s="196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8">
        <v>5.2339061458389936E-2</v>
      </c>
    </row>
    <row r="122" spans="1:25">
      <c r="A122" s="128"/>
      <c r="B122" s="107">
        <v>1</v>
      </c>
      <c r="C122" s="96">
        <v>5</v>
      </c>
      <c r="D122" s="199">
        <v>0.05</v>
      </c>
      <c r="E122" s="200" t="s">
        <v>109</v>
      </c>
      <c r="F122" s="200">
        <v>0.15</v>
      </c>
      <c r="G122" s="199">
        <v>0.06</v>
      </c>
      <c r="H122" s="199">
        <v>4.7393364928909998E-2</v>
      </c>
      <c r="I122" s="200" t="s">
        <v>111</v>
      </c>
      <c r="J122" s="199">
        <v>0.05</v>
      </c>
      <c r="K122" s="200" t="s">
        <v>111</v>
      </c>
      <c r="L122" s="199">
        <v>0.06</v>
      </c>
      <c r="M122" s="196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25"/>
    </row>
    <row r="123" spans="1:25">
      <c r="A123" s="128"/>
      <c r="B123" s="108" t="s">
        <v>142</v>
      </c>
      <c r="C123" s="100"/>
      <c r="D123" s="203">
        <v>5.2000000000000005E-2</v>
      </c>
      <c r="E123" s="203" t="s">
        <v>237</v>
      </c>
      <c r="F123" s="203">
        <v>0.152</v>
      </c>
      <c r="G123" s="203">
        <v>5.6000000000000008E-2</v>
      </c>
      <c r="H123" s="203">
        <v>5.1695307291949669E-2</v>
      </c>
      <c r="I123" s="203" t="s">
        <v>237</v>
      </c>
      <c r="J123" s="203">
        <v>4.2000000000000003E-2</v>
      </c>
      <c r="K123" s="203">
        <v>0.20000000000000004</v>
      </c>
      <c r="L123" s="203">
        <v>5.6000000000000008E-2</v>
      </c>
      <c r="M123" s="196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25"/>
    </row>
    <row r="124" spans="1:25">
      <c r="A124" s="128"/>
      <c r="B124" s="2" t="s">
        <v>143</v>
      </c>
      <c r="C124" s="124"/>
      <c r="D124" s="114">
        <v>0.05</v>
      </c>
      <c r="E124" s="114" t="s">
        <v>237</v>
      </c>
      <c r="F124" s="114">
        <v>0.15</v>
      </c>
      <c r="G124" s="114">
        <v>0.06</v>
      </c>
      <c r="H124" s="114">
        <v>4.97607655502392E-2</v>
      </c>
      <c r="I124" s="114" t="s">
        <v>237</v>
      </c>
      <c r="J124" s="114">
        <v>0.04</v>
      </c>
      <c r="K124" s="114">
        <v>0.2</v>
      </c>
      <c r="L124" s="114">
        <v>0.06</v>
      </c>
      <c r="M124" s="196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25"/>
    </row>
    <row r="125" spans="1:25">
      <c r="A125" s="128"/>
      <c r="B125" s="2" t="s">
        <v>144</v>
      </c>
      <c r="C125" s="124"/>
      <c r="D125" s="114">
        <v>4.4721359549995763E-3</v>
      </c>
      <c r="E125" s="114" t="s">
        <v>237</v>
      </c>
      <c r="F125" s="114">
        <v>4.4721359549995832E-3</v>
      </c>
      <c r="G125" s="114">
        <v>1.6733200530681482E-2</v>
      </c>
      <c r="H125" s="114">
        <v>4.3051981266547246E-3</v>
      </c>
      <c r="I125" s="114" t="s">
        <v>237</v>
      </c>
      <c r="J125" s="114">
        <v>4.4721359549995798E-3</v>
      </c>
      <c r="K125" s="114">
        <v>3.3993498887762956E-17</v>
      </c>
      <c r="L125" s="114">
        <v>8.9442719099990728E-3</v>
      </c>
      <c r="M125" s="14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25"/>
    </row>
    <row r="126" spans="1:25">
      <c r="A126" s="128"/>
      <c r="B126" s="2" t="s">
        <v>93</v>
      </c>
      <c r="C126" s="124"/>
      <c r="D126" s="101">
        <v>8.6002614519222614E-2</v>
      </c>
      <c r="E126" s="101" t="s">
        <v>237</v>
      </c>
      <c r="F126" s="101">
        <v>2.942194707236568E-2</v>
      </c>
      <c r="G126" s="101">
        <v>0.29880715233359784</v>
      </c>
      <c r="H126" s="101">
        <v>8.3280250223508351E-2</v>
      </c>
      <c r="I126" s="101" t="s">
        <v>237</v>
      </c>
      <c r="J126" s="101">
        <v>0.10647942749998998</v>
      </c>
      <c r="K126" s="101">
        <v>1.6996749443881474E-16</v>
      </c>
      <c r="L126" s="101">
        <v>0.15971914124998343</v>
      </c>
      <c r="M126" s="146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26"/>
    </row>
    <row r="127" spans="1:25">
      <c r="A127" s="128"/>
      <c r="B127" s="109" t="s">
        <v>145</v>
      </c>
      <c r="C127" s="124"/>
      <c r="D127" s="101">
        <v>-6.4781723046273276E-3</v>
      </c>
      <c r="E127" s="101" t="s">
        <v>237</v>
      </c>
      <c r="F127" s="101">
        <v>1.9041407271095503</v>
      </c>
      <c r="G127" s="101">
        <v>6.9946583671939733E-2</v>
      </c>
      <c r="H127" s="101">
        <v>-1.2299688769773942E-2</v>
      </c>
      <c r="I127" s="101" t="s">
        <v>237</v>
      </c>
      <c r="J127" s="101">
        <v>-0.19754006224604526</v>
      </c>
      <c r="K127" s="101">
        <v>2.8212377988283568</v>
      </c>
      <c r="L127" s="101">
        <v>6.9946583671939733E-2</v>
      </c>
      <c r="M127" s="146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26"/>
    </row>
    <row r="128" spans="1:25">
      <c r="B128" s="134"/>
      <c r="C128" s="108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1:25">
      <c r="B129" s="137" t="s">
        <v>185</v>
      </c>
      <c r="Y129" s="122" t="s">
        <v>147</v>
      </c>
    </row>
    <row r="130" spans="1:25">
      <c r="A130" s="116" t="s">
        <v>22</v>
      </c>
      <c r="B130" s="106" t="s">
        <v>113</v>
      </c>
      <c r="C130" s="103" t="s">
        <v>114</v>
      </c>
      <c r="D130" s="104" t="s">
        <v>128</v>
      </c>
      <c r="E130" s="105" t="s">
        <v>128</v>
      </c>
      <c r="F130" s="105" t="s">
        <v>128</v>
      </c>
      <c r="G130" s="14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22">
        <v>1</v>
      </c>
    </row>
    <row r="131" spans="1:25">
      <c r="A131" s="128"/>
      <c r="B131" s="107" t="s">
        <v>129</v>
      </c>
      <c r="C131" s="96" t="s">
        <v>129</v>
      </c>
      <c r="D131" s="144" t="s">
        <v>130</v>
      </c>
      <c r="E131" s="145" t="s">
        <v>135</v>
      </c>
      <c r="F131" s="145" t="s">
        <v>137</v>
      </c>
      <c r="G131" s="14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22" t="s">
        <v>3</v>
      </c>
    </row>
    <row r="132" spans="1:25">
      <c r="A132" s="128"/>
      <c r="B132" s="107"/>
      <c r="C132" s="96"/>
      <c r="D132" s="97" t="s">
        <v>149</v>
      </c>
      <c r="E132" s="98" t="s">
        <v>149</v>
      </c>
      <c r="F132" s="98" t="s">
        <v>149</v>
      </c>
      <c r="G132" s="14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22">
        <v>1</v>
      </c>
    </row>
    <row r="133" spans="1:25">
      <c r="A133" s="128"/>
      <c r="B133" s="107"/>
      <c r="C133" s="96"/>
      <c r="D133" s="120"/>
      <c r="E133" s="120"/>
      <c r="F133" s="120"/>
      <c r="G133" s="14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22">
        <v>1</v>
      </c>
    </row>
    <row r="134" spans="1:25">
      <c r="A134" s="128"/>
      <c r="B134" s="106">
        <v>1</v>
      </c>
      <c r="C134" s="102">
        <v>1</v>
      </c>
      <c r="D134" s="207">
        <v>40.700000000000003</v>
      </c>
      <c r="E134" s="207">
        <v>32.4</v>
      </c>
      <c r="F134" s="208">
        <v>38</v>
      </c>
      <c r="G134" s="209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1">
        <v>1</v>
      </c>
    </row>
    <row r="135" spans="1:25">
      <c r="A135" s="128"/>
      <c r="B135" s="107">
        <v>1</v>
      </c>
      <c r="C135" s="96">
        <v>2</v>
      </c>
      <c r="D135" s="212">
        <v>40</v>
      </c>
      <c r="E135" s="212">
        <v>32.799999999999997</v>
      </c>
      <c r="F135" s="213">
        <v>36</v>
      </c>
      <c r="G135" s="209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1">
        <v>9</v>
      </c>
    </row>
    <row r="136" spans="1:25">
      <c r="A136" s="128"/>
      <c r="B136" s="107">
        <v>1</v>
      </c>
      <c r="C136" s="96">
        <v>3</v>
      </c>
      <c r="D136" s="212">
        <v>41.2</v>
      </c>
      <c r="E136" s="212">
        <v>33.1</v>
      </c>
      <c r="F136" s="213">
        <v>37</v>
      </c>
      <c r="G136" s="209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1">
        <v>16</v>
      </c>
    </row>
    <row r="137" spans="1:25">
      <c r="A137" s="128"/>
      <c r="B137" s="107">
        <v>1</v>
      </c>
      <c r="C137" s="96">
        <v>4</v>
      </c>
      <c r="D137" s="212">
        <v>41.1</v>
      </c>
      <c r="E137" s="212">
        <v>33.1</v>
      </c>
      <c r="F137" s="213">
        <v>36</v>
      </c>
      <c r="G137" s="209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1">
        <v>36.833333333333336</v>
      </c>
    </row>
    <row r="138" spans="1:25">
      <c r="A138" s="128"/>
      <c r="B138" s="107">
        <v>1</v>
      </c>
      <c r="C138" s="96">
        <v>5</v>
      </c>
      <c r="D138" s="212">
        <v>40.1</v>
      </c>
      <c r="E138" s="212">
        <v>32</v>
      </c>
      <c r="F138" s="212">
        <v>39</v>
      </c>
      <c r="G138" s="209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4"/>
    </row>
    <row r="139" spans="1:25">
      <c r="A139" s="128"/>
      <c r="B139" s="108" t="s">
        <v>142</v>
      </c>
      <c r="C139" s="100"/>
      <c r="D139" s="215">
        <v>40.619999999999997</v>
      </c>
      <c r="E139" s="215">
        <v>32.679999999999993</v>
      </c>
      <c r="F139" s="215">
        <v>37.200000000000003</v>
      </c>
      <c r="G139" s="209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4"/>
    </row>
    <row r="140" spans="1:25">
      <c r="A140" s="128"/>
      <c r="B140" s="2" t="s">
        <v>143</v>
      </c>
      <c r="C140" s="124"/>
      <c r="D140" s="216">
        <v>40.700000000000003</v>
      </c>
      <c r="E140" s="216">
        <v>32.799999999999997</v>
      </c>
      <c r="F140" s="216">
        <v>37</v>
      </c>
      <c r="G140" s="209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4"/>
    </row>
    <row r="141" spans="1:25">
      <c r="A141" s="128"/>
      <c r="B141" s="2" t="s">
        <v>144</v>
      </c>
      <c r="C141" s="124"/>
      <c r="D141" s="216">
        <v>0.55407580708780357</v>
      </c>
      <c r="E141" s="216">
        <v>0.47644516998286446</v>
      </c>
      <c r="F141" s="216">
        <v>1.3038404810405297</v>
      </c>
      <c r="G141" s="209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4"/>
    </row>
    <row r="142" spans="1:25">
      <c r="A142" s="128"/>
      <c r="B142" s="2" t="s">
        <v>93</v>
      </c>
      <c r="C142" s="124"/>
      <c r="D142" s="101">
        <v>1.3640467924367395E-2</v>
      </c>
      <c r="E142" s="101">
        <v>1.4579105568631106E-2</v>
      </c>
      <c r="F142" s="101">
        <v>3.5049475296788431E-2</v>
      </c>
      <c r="G142" s="14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6"/>
    </row>
    <row r="143" spans="1:25">
      <c r="A143" s="128"/>
      <c r="B143" s="109" t="s">
        <v>145</v>
      </c>
      <c r="C143" s="124"/>
      <c r="D143" s="101">
        <v>0.10280542986425334</v>
      </c>
      <c r="E143" s="101">
        <v>-0.11276018099547536</v>
      </c>
      <c r="F143" s="101">
        <v>9.9547511312216841E-3</v>
      </c>
      <c r="G143" s="14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26"/>
    </row>
    <row r="144" spans="1:25">
      <c r="B144" s="134"/>
      <c r="C144" s="108"/>
      <c r="D144" s="121"/>
      <c r="E144" s="121"/>
      <c r="F144" s="121"/>
    </row>
    <row r="145" spans="1:25">
      <c r="B145" s="137" t="s">
        <v>186</v>
      </c>
      <c r="Y145" s="122" t="s">
        <v>64</v>
      </c>
    </row>
    <row r="146" spans="1:25">
      <c r="A146" s="116" t="s">
        <v>25</v>
      </c>
      <c r="B146" s="106" t="s">
        <v>113</v>
      </c>
      <c r="C146" s="103" t="s">
        <v>114</v>
      </c>
      <c r="D146" s="104" t="s">
        <v>128</v>
      </c>
      <c r="E146" s="105" t="s">
        <v>128</v>
      </c>
      <c r="F146" s="105" t="s">
        <v>128</v>
      </c>
      <c r="G146" s="105" t="s">
        <v>128</v>
      </c>
      <c r="H146" s="105" t="s">
        <v>128</v>
      </c>
      <c r="I146" s="105" t="s">
        <v>128</v>
      </c>
      <c r="J146" s="105" t="s">
        <v>128</v>
      </c>
      <c r="K146" s="105" t="s">
        <v>128</v>
      </c>
      <c r="L146" s="105" t="s">
        <v>128</v>
      </c>
      <c r="M146" s="105" t="s">
        <v>128</v>
      </c>
      <c r="N146" s="14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22">
        <v>1</v>
      </c>
    </row>
    <row r="147" spans="1:25">
      <c r="A147" s="128"/>
      <c r="B147" s="107" t="s">
        <v>129</v>
      </c>
      <c r="C147" s="96" t="s">
        <v>129</v>
      </c>
      <c r="D147" s="144" t="s">
        <v>130</v>
      </c>
      <c r="E147" s="145" t="s">
        <v>131</v>
      </c>
      <c r="F147" s="145" t="s">
        <v>132</v>
      </c>
      <c r="G147" s="145" t="s">
        <v>148</v>
      </c>
      <c r="H147" s="145" t="s">
        <v>133</v>
      </c>
      <c r="I147" s="145" t="s">
        <v>134</v>
      </c>
      <c r="J147" s="145" t="s">
        <v>135</v>
      </c>
      <c r="K147" s="145" t="s">
        <v>136</v>
      </c>
      <c r="L147" s="145" t="s">
        <v>137</v>
      </c>
      <c r="M147" s="145" t="s">
        <v>138</v>
      </c>
      <c r="N147" s="14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22" t="s">
        <v>3</v>
      </c>
    </row>
    <row r="148" spans="1:25">
      <c r="A148" s="128"/>
      <c r="B148" s="107"/>
      <c r="C148" s="96"/>
      <c r="D148" s="97" t="s">
        <v>149</v>
      </c>
      <c r="E148" s="98" t="s">
        <v>115</v>
      </c>
      <c r="F148" s="98" t="s">
        <v>149</v>
      </c>
      <c r="G148" s="98" t="s">
        <v>150</v>
      </c>
      <c r="H148" s="98" t="s">
        <v>149</v>
      </c>
      <c r="I148" s="98" t="s">
        <v>150</v>
      </c>
      <c r="J148" s="98" t="s">
        <v>149</v>
      </c>
      <c r="K148" s="98" t="s">
        <v>149</v>
      </c>
      <c r="L148" s="98" t="s">
        <v>149</v>
      </c>
      <c r="M148" s="98" t="s">
        <v>149</v>
      </c>
      <c r="N148" s="14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22">
        <v>1</v>
      </c>
    </row>
    <row r="149" spans="1:25">
      <c r="A149" s="128"/>
      <c r="B149" s="107"/>
      <c r="C149" s="96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4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22">
        <v>2</v>
      </c>
    </row>
    <row r="150" spans="1:25">
      <c r="A150" s="128"/>
      <c r="B150" s="106">
        <v>1</v>
      </c>
      <c r="C150" s="102">
        <v>1</v>
      </c>
      <c r="D150" s="207">
        <v>44.3</v>
      </c>
      <c r="E150" s="207">
        <v>50</v>
      </c>
      <c r="F150" s="208">
        <v>48.51</v>
      </c>
      <c r="G150" s="207">
        <v>44.8</v>
      </c>
      <c r="H150" s="208">
        <v>50.7</v>
      </c>
      <c r="I150" s="207">
        <v>41.8769953051643</v>
      </c>
      <c r="J150" s="208">
        <v>46.1</v>
      </c>
      <c r="K150" s="207">
        <v>44.4</v>
      </c>
      <c r="L150" s="217">
        <v>55.5</v>
      </c>
      <c r="M150" s="207">
        <v>49.3</v>
      </c>
      <c r="N150" s="209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1">
        <v>1</v>
      </c>
    </row>
    <row r="151" spans="1:25">
      <c r="A151" s="128"/>
      <c r="B151" s="107">
        <v>1</v>
      </c>
      <c r="C151" s="96">
        <v>2</v>
      </c>
      <c r="D151" s="212">
        <v>44.2</v>
      </c>
      <c r="E151" s="212">
        <v>50</v>
      </c>
      <c r="F151" s="213">
        <v>48.405999999999999</v>
      </c>
      <c r="G151" s="212">
        <v>45.4</v>
      </c>
      <c r="H151" s="213">
        <v>45.7</v>
      </c>
      <c r="I151" s="212">
        <v>40.5911330049261</v>
      </c>
      <c r="J151" s="213">
        <v>46.4</v>
      </c>
      <c r="K151" s="212">
        <v>45.6</v>
      </c>
      <c r="L151" s="218">
        <v>52.8</v>
      </c>
      <c r="M151" s="212">
        <v>48.1</v>
      </c>
      <c r="N151" s="209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1" t="e">
        <v>#N/A</v>
      </c>
    </row>
    <row r="152" spans="1:25">
      <c r="A152" s="128"/>
      <c r="B152" s="107">
        <v>1</v>
      </c>
      <c r="C152" s="96">
        <v>3</v>
      </c>
      <c r="D152" s="212">
        <v>44.1</v>
      </c>
      <c r="E152" s="219">
        <v>55</v>
      </c>
      <c r="F152" s="213">
        <v>47.790999999999997</v>
      </c>
      <c r="G152" s="212">
        <v>44.4</v>
      </c>
      <c r="H152" s="213">
        <v>47.6</v>
      </c>
      <c r="I152" s="212">
        <v>43.1443902439024</v>
      </c>
      <c r="J152" s="213">
        <v>47.4</v>
      </c>
      <c r="K152" s="213">
        <v>45.7</v>
      </c>
      <c r="L152" s="220">
        <v>51.8</v>
      </c>
      <c r="M152" s="216">
        <v>47.6</v>
      </c>
      <c r="N152" s="209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1">
        <v>16</v>
      </c>
    </row>
    <row r="153" spans="1:25">
      <c r="A153" s="128"/>
      <c r="B153" s="107">
        <v>1</v>
      </c>
      <c r="C153" s="96">
        <v>4</v>
      </c>
      <c r="D153" s="212">
        <v>43.3</v>
      </c>
      <c r="E153" s="212">
        <v>50</v>
      </c>
      <c r="F153" s="213">
        <v>48.024999999999999</v>
      </c>
      <c r="G153" s="212">
        <v>44.7</v>
      </c>
      <c r="H153" s="213">
        <v>48.8</v>
      </c>
      <c r="I153" s="212">
        <v>41.837320574162703</v>
      </c>
      <c r="J153" s="213">
        <v>46.6</v>
      </c>
      <c r="K153" s="213">
        <v>44.1</v>
      </c>
      <c r="L153" s="220">
        <v>54.2</v>
      </c>
      <c r="M153" s="216">
        <v>45.8</v>
      </c>
      <c r="N153" s="209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1">
        <v>46.145539974306566</v>
      </c>
    </row>
    <row r="154" spans="1:25">
      <c r="A154" s="128"/>
      <c r="B154" s="107">
        <v>1</v>
      </c>
      <c r="C154" s="96">
        <v>5</v>
      </c>
      <c r="D154" s="212">
        <v>43.5</v>
      </c>
      <c r="E154" s="212">
        <v>50</v>
      </c>
      <c r="F154" s="212">
        <v>49.194000000000003</v>
      </c>
      <c r="G154" s="212">
        <v>43.9</v>
      </c>
      <c r="H154" s="212">
        <v>47.2</v>
      </c>
      <c r="I154" s="212">
        <v>41.373459715639797</v>
      </c>
      <c r="J154" s="212">
        <v>45.5</v>
      </c>
      <c r="K154" s="212">
        <v>45.9</v>
      </c>
      <c r="L154" s="218">
        <v>56.1</v>
      </c>
      <c r="M154" s="212">
        <v>44.7</v>
      </c>
      <c r="N154" s="209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4"/>
    </row>
    <row r="155" spans="1:25">
      <c r="A155" s="128"/>
      <c r="B155" s="108" t="s">
        <v>142</v>
      </c>
      <c r="C155" s="100"/>
      <c r="D155" s="215">
        <v>43.879999999999995</v>
      </c>
      <c r="E155" s="215">
        <v>51</v>
      </c>
      <c r="F155" s="215">
        <v>48.385199999999998</v>
      </c>
      <c r="G155" s="215">
        <v>44.64</v>
      </c>
      <c r="H155" s="215">
        <v>48</v>
      </c>
      <c r="I155" s="215">
        <v>41.76465976875906</v>
      </c>
      <c r="J155" s="215">
        <v>46.4</v>
      </c>
      <c r="K155" s="215">
        <v>45.14</v>
      </c>
      <c r="L155" s="215">
        <v>54.080000000000005</v>
      </c>
      <c r="M155" s="215">
        <v>47.1</v>
      </c>
      <c r="N155" s="209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4"/>
    </row>
    <row r="156" spans="1:25">
      <c r="A156" s="128"/>
      <c r="B156" s="2" t="s">
        <v>143</v>
      </c>
      <c r="C156" s="124"/>
      <c r="D156" s="216">
        <v>44.1</v>
      </c>
      <c r="E156" s="216">
        <v>50</v>
      </c>
      <c r="F156" s="216">
        <v>48.405999999999999</v>
      </c>
      <c r="G156" s="216">
        <v>44.7</v>
      </c>
      <c r="H156" s="216">
        <v>47.6</v>
      </c>
      <c r="I156" s="216">
        <v>41.837320574162703</v>
      </c>
      <c r="J156" s="216">
        <v>46.4</v>
      </c>
      <c r="K156" s="216">
        <v>45.6</v>
      </c>
      <c r="L156" s="216">
        <v>54.2</v>
      </c>
      <c r="M156" s="216">
        <v>47.6</v>
      </c>
      <c r="N156" s="209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4"/>
    </row>
    <row r="157" spans="1:25">
      <c r="A157" s="128"/>
      <c r="B157" s="2" t="s">
        <v>144</v>
      </c>
      <c r="C157" s="124"/>
      <c r="D157" s="99">
        <v>0.44944410108488558</v>
      </c>
      <c r="E157" s="99">
        <v>2.2360679774997898</v>
      </c>
      <c r="F157" s="99">
        <v>0.53688518325616152</v>
      </c>
      <c r="G157" s="99">
        <v>0.55045435778091545</v>
      </c>
      <c r="H157" s="99">
        <v>1.8721645226849049</v>
      </c>
      <c r="I157" s="99">
        <v>0.92894531545368708</v>
      </c>
      <c r="J157" s="99">
        <v>0.69641941385920536</v>
      </c>
      <c r="K157" s="99">
        <v>0.82643814045577557</v>
      </c>
      <c r="L157" s="99">
        <v>1.7991664736760762</v>
      </c>
      <c r="M157" s="99">
        <v>1.8398369492974089</v>
      </c>
      <c r="N157" s="204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123"/>
    </row>
    <row r="158" spans="1:25">
      <c r="A158" s="128"/>
      <c r="B158" s="2" t="s">
        <v>93</v>
      </c>
      <c r="C158" s="124"/>
      <c r="D158" s="101">
        <v>1.0242572950886181E-2</v>
      </c>
      <c r="E158" s="101">
        <v>4.3844470147054705E-2</v>
      </c>
      <c r="F158" s="101">
        <v>1.109606208626112E-2</v>
      </c>
      <c r="G158" s="101">
        <v>1.2330966796167461E-2</v>
      </c>
      <c r="H158" s="101">
        <v>3.900342755593552E-2</v>
      </c>
      <c r="I158" s="101">
        <v>2.2242377181977187E-2</v>
      </c>
      <c r="J158" s="101">
        <v>1.5009039091793219E-2</v>
      </c>
      <c r="K158" s="101">
        <v>1.8308332752675578E-2</v>
      </c>
      <c r="L158" s="101">
        <v>3.32686108298091E-2</v>
      </c>
      <c r="M158" s="101">
        <v>3.9062355611409957E-2</v>
      </c>
      <c r="N158" s="14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26"/>
    </row>
    <row r="159" spans="1:25">
      <c r="A159" s="128"/>
      <c r="B159" s="109" t="s">
        <v>145</v>
      </c>
      <c r="C159" s="124"/>
      <c r="D159" s="101">
        <v>-4.9095535030427739E-2</v>
      </c>
      <c r="E159" s="101">
        <v>0.10519889957721484</v>
      </c>
      <c r="F159" s="101">
        <v>4.8534701878891306E-2</v>
      </c>
      <c r="G159" s="101">
        <v>-3.2625904370061298E-2</v>
      </c>
      <c r="H159" s="101">
        <v>4.0187199602084611E-2</v>
      </c>
      <c r="I159" s="101">
        <v>-9.4936156516680525E-2</v>
      </c>
      <c r="J159" s="101">
        <v>5.514292948681776E-3</v>
      </c>
      <c r="K159" s="101">
        <v>-2.1790621040872926E-2</v>
      </c>
      <c r="L159" s="101">
        <v>0.17194424488501547</v>
      </c>
      <c r="M159" s="101">
        <v>2.0683689609545697E-2</v>
      </c>
      <c r="N159" s="14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26"/>
    </row>
    <row r="160" spans="1:25">
      <c r="B160" s="134"/>
      <c r="C160" s="108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</row>
    <row r="161" spans="1:25">
      <c r="B161" s="137" t="s">
        <v>187</v>
      </c>
      <c r="Y161" s="122" t="s">
        <v>147</v>
      </c>
    </row>
    <row r="162" spans="1:25">
      <c r="A162" s="116" t="s">
        <v>50</v>
      </c>
      <c r="B162" s="106" t="s">
        <v>113</v>
      </c>
      <c r="C162" s="103" t="s">
        <v>114</v>
      </c>
      <c r="D162" s="104" t="s">
        <v>128</v>
      </c>
      <c r="E162" s="105" t="s">
        <v>128</v>
      </c>
      <c r="F162" s="105" t="s">
        <v>128</v>
      </c>
      <c r="G162" s="14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22">
        <v>1</v>
      </c>
    </row>
    <row r="163" spans="1:25">
      <c r="A163" s="128"/>
      <c r="B163" s="107" t="s">
        <v>129</v>
      </c>
      <c r="C163" s="96" t="s">
        <v>129</v>
      </c>
      <c r="D163" s="144" t="s">
        <v>130</v>
      </c>
      <c r="E163" s="145" t="s">
        <v>135</v>
      </c>
      <c r="F163" s="145" t="s">
        <v>137</v>
      </c>
      <c r="G163" s="14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22" t="s">
        <v>3</v>
      </c>
    </row>
    <row r="164" spans="1:25">
      <c r="A164" s="128"/>
      <c r="B164" s="107"/>
      <c r="C164" s="96"/>
      <c r="D164" s="97" t="s">
        <v>149</v>
      </c>
      <c r="E164" s="98" t="s">
        <v>149</v>
      </c>
      <c r="F164" s="98" t="s">
        <v>149</v>
      </c>
      <c r="G164" s="14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22">
        <v>0</v>
      </c>
    </row>
    <row r="165" spans="1:25">
      <c r="A165" s="128"/>
      <c r="B165" s="107"/>
      <c r="C165" s="96"/>
      <c r="D165" s="120"/>
      <c r="E165" s="120"/>
      <c r="F165" s="120"/>
      <c r="G165" s="14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22">
        <v>0</v>
      </c>
    </row>
    <row r="166" spans="1:25">
      <c r="A166" s="128"/>
      <c r="B166" s="106">
        <v>1</v>
      </c>
      <c r="C166" s="102">
        <v>1</v>
      </c>
      <c r="D166" s="175">
        <v>223</v>
      </c>
      <c r="E166" s="175">
        <v>207</v>
      </c>
      <c r="F166" s="177">
        <v>225</v>
      </c>
      <c r="G166" s="179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1">
        <v>1</v>
      </c>
    </row>
    <row r="167" spans="1:25">
      <c r="A167" s="128"/>
      <c r="B167" s="107">
        <v>1</v>
      </c>
      <c r="C167" s="96">
        <v>2</v>
      </c>
      <c r="D167" s="182">
        <v>218</v>
      </c>
      <c r="E167" s="182">
        <v>182</v>
      </c>
      <c r="F167" s="184">
        <v>234</v>
      </c>
      <c r="G167" s="179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1">
        <v>10</v>
      </c>
    </row>
    <row r="168" spans="1:25">
      <c r="A168" s="128"/>
      <c r="B168" s="107">
        <v>1</v>
      </c>
      <c r="C168" s="96">
        <v>3</v>
      </c>
      <c r="D168" s="182">
        <v>227</v>
      </c>
      <c r="E168" s="182">
        <v>179</v>
      </c>
      <c r="F168" s="184">
        <v>245</v>
      </c>
      <c r="G168" s="179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1">
        <v>16</v>
      </c>
    </row>
    <row r="169" spans="1:25">
      <c r="A169" s="128"/>
      <c r="B169" s="107">
        <v>1</v>
      </c>
      <c r="C169" s="96">
        <v>4</v>
      </c>
      <c r="D169" s="182">
        <v>225</v>
      </c>
      <c r="E169" s="182">
        <v>209</v>
      </c>
      <c r="F169" s="184">
        <v>237</v>
      </c>
      <c r="G169" s="179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1">
        <v>218.53333333333333</v>
      </c>
    </row>
    <row r="170" spans="1:25">
      <c r="A170" s="128"/>
      <c r="B170" s="107">
        <v>1</v>
      </c>
      <c r="C170" s="96">
        <v>5</v>
      </c>
      <c r="D170" s="182">
        <v>219</v>
      </c>
      <c r="E170" s="182">
        <v>199</v>
      </c>
      <c r="F170" s="182">
        <v>248.99999999999997</v>
      </c>
      <c r="G170" s="179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9"/>
    </row>
    <row r="171" spans="1:25">
      <c r="A171" s="128"/>
      <c r="B171" s="108" t="s">
        <v>142</v>
      </c>
      <c r="C171" s="100"/>
      <c r="D171" s="190">
        <v>222.4</v>
      </c>
      <c r="E171" s="190">
        <v>195.2</v>
      </c>
      <c r="F171" s="190">
        <v>238</v>
      </c>
      <c r="G171" s="179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9"/>
    </row>
    <row r="172" spans="1:25">
      <c r="A172" s="128"/>
      <c r="B172" s="2" t="s">
        <v>143</v>
      </c>
      <c r="C172" s="124"/>
      <c r="D172" s="186">
        <v>223</v>
      </c>
      <c r="E172" s="186">
        <v>199</v>
      </c>
      <c r="F172" s="186">
        <v>237</v>
      </c>
      <c r="G172" s="179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9"/>
    </row>
    <row r="173" spans="1:25">
      <c r="A173" s="128"/>
      <c r="B173" s="2" t="s">
        <v>144</v>
      </c>
      <c r="C173" s="124"/>
      <c r="D173" s="186">
        <v>3.8470768123342687</v>
      </c>
      <c r="E173" s="186">
        <v>13.971399357258385</v>
      </c>
      <c r="F173" s="186">
        <v>9.4339811320565961</v>
      </c>
      <c r="G173" s="179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9"/>
    </row>
    <row r="174" spans="1:25">
      <c r="A174" s="128"/>
      <c r="B174" s="2" t="s">
        <v>93</v>
      </c>
      <c r="C174" s="124"/>
      <c r="D174" s="101">
        <v>1.7298007249704445E-2</v>
      </c>
      <c r="E174" s="101">
        <v>7.1574791789233538E-2</v>
      </c>
      <c r="F174" s="101">
        <v>3.9638576185111747E-2</v>
      </c>
      <c r="G174" s="14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26"/>
    </row>
    <row r="175" spans="1:25">
      <c r="A175" s="128"/>
      <c r="B175" s="109" t="s">
        <v>145</v>
      </c>
      <c r="C175" s="124"/>
      <c r="D175" s="101">
        <v>1.7693715680292987E-2</v>
      </c>
      <c r="E175" s="101">
        <v>-0.1067724222086639</v>
      </c>
      <c r="F175" s="101">
        <v>8.907870652837091E-2</v>
      </c>
      <c r="G175" s="14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26"/>
    </row>
    <row r="176" spans="1:25">
      <c r="B176" s="134"/>
      <c r="C176" s="108"/>
      <c r="D176" s="121"/>
      <c r="E176" s="121"/>
      <c r="F176" s="121"/>
    </row>
    <row r="177" spans="1:25">
      <c r="B177" s="137" t="s">
        <v>188</v>
      </c>
      <c r="Y177" s="122" t="s">
        <v>147</v>
      </c>
    </row>
    <row r="178" spans="1:25">
      <c r="A178" s="116" t="s">
        <v>28</v>
      </c>
      <c r="B178" s="106" t="s">
        <v>113</v>
      </c>
      <c r="C178" s="103" t="s">
        <v>114</v>
      </c>
      <c r="D178" s="104" t="s">
        <v>128</v>
      </c>
      <c r="E178" s="105" t="s">
        <v>128</v>
      </c>
      <c r="F178" s="14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22">
        <v>1</v>
      </c>
    </row>
    <row r="179" spans="1:25">
      <c r="A179" s="128"/>
      <c r="B179" s="107" t="s">
        <v>129</v>
      </c>
      <c r="C179" s="96" t="s">
        <v>129</v>
      </c>
      <c r="D179" s="144" t="s">
        <v>130</v>
      </c>
      <c r="E179" s="145" t="s">
        <v>135</v>
      </c>
      <c r="F179" s="14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122" t="s">
        <v>3</v>
      </c>
    </row>
    <row r="180" spans="1:25">
      <c r="A180" s="128"/>
      <c r="B180" s="107"/>
      <c r="C180" s="96"/>
      <c r="D180" s="97" t="s">
        <v>149</v>
      </c>
      <c r="E180" s="98" t="s">
        <v>149</v>
      </c>
      <c r="F180" s="14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22">
        <v>2</v>
      </c>
    </row>
    <row r="181" spans="1:25">
      <c r="A181" s="128"/>
      <c r="B181" s="107"/>
      <c r="C181" s="96"/>
      <c r="D181" s="120"/>
      <c r="E181" s="120"/>
      <c r="F181" s="14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22">
        <v>2</v>
      </c>
    </row>
    <row r="182" spans="1:25">
      <c r="A182" s="128"/>
      <c r="B182" s="106">
        <v>1</v>
      </c>
      <c r="C182" s="102">
        <v>1</v>
      </c>
      <c r="D182" s="110">
        <v>0.86</v>
      </c>
      <c r="E182" s="110">
        <v>0.71</v>
      </c>
      <c r="F182" s="14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122">
        <v>1</v>
      </c>
    </row>
    <row r="183" spans="1:25">
      <c r="A183" s="128"/>
      <c r="B183" s="107">
        <v>1</v>
      </c>
      <c r="C183" s="96">
        <v>2</v>
      </c>
      <c r="D183" s="98">
        <v>0.86</v>
      </c>
      <c r="E183" s="98">
        <v>0.66</v>
      </c>
      <c r="F183" s="14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122">
        <v>11</v>
      </c>
    </row>
    <row r="184" spans="1:25">
      <c r="A184" s="128"/>
      <c r="B184" s="107">
        <v>1</v>
      </c>
      <c r="C184" s="96">
        <v>3</v>
      </c>
      <c r="D184" s="98">
        <v>0.86</v>
      </c>
      <c r="E184" s="98">
        <v>0.72</v>
      </c>
      <c r="F184" s="14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22">
        <v>16</v>
      </c>
    </row>
    <row r="185" spans="1:25">
      <c r="A185" s="128"/>
      <c r="B185" s="107">
        <v>1</v>
      </c>
      <c r="C185" s="96">
        <v>4</v>
      </c>
      <c r="D185" s="98">
        <v>0.86</v>
      </c>
      <c r="E185" s="98">
        <v>0.73</v>
      </c>
      <c r="F185" s="14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2">
        <v>0.78</v>
      </c>
    </row>
    <row r="186" spans="1:25">
      <c r="A186" s="128"/>
      <c r="B186" s="107">
        <v>1</v>
      </c>
      <c r="C186" s="96">
        <v>5</v>
      </c>
      <c r="D186" s="98">
        <v>0.86</v>
      </c>
      <c r="E186" s="98">
        <v>0.68</v>
      </c>
      <c r="F186" s="14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3"/>
    </row>
    <row r="187" spans="1:25">
      <c r="A187" s="128"/>
      <c r="B187" s="108" t="s">
        <v>142</v>
      </c>
      <c r="C187" s="100"/>
      <c r="D187" s="113">
        <v>0.86</v>
      </c>
      <c r="E187" s="113">
        <v>0.7</v>
      </c>
      <c r="F187" s="14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23"/>
    </row>
    <row r="188" spans="1:25">
      <c r="A188" s="128"/>
      <c r="B188" s="2" t="s">
        <v>143</v>
      </c>
      <c r="C188" s="124"/>
      <c r="D188" s="99">
        <v>0.86</v>
      </c>
      <c r="E188" s="99">
        <v>0.71</v>
      </c>
      <c r="F188" s="14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123"/>
    </row>
    <row r="189" spans="1:25">
      <c r="A189" s="128"/>
      <c r="B189" s="2" t="s">
        <v>144</v>
      </c>
      <c r="C189" s="124"/>
      <c r="D189" s="99">
        <v>0</v>
      </c>
      <c r="E189" s="99">
        <v>2.9154759474226473E-2</v>
      </c>
      <c r="F189" s="204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123"/>
    </row>
    <row r="190" spans="1:25">
      <c r="A190" s="128"/>
      <c r="B190" s="2" t="s">
        <v>93</v>
      </c>
      <c r="C190" s="124"/>
      <c r="D190" s="101">
        <v>0</v>
      </c>
      <c r="E190" s="101">
        <v>4.164965639175211E-2</v>
      </c>
      <c r="F190" s="14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26"/>
    </row>
    <row r="191" spans="1:25">
      <c r="A191" s="128"/>
      <c r="B191" s="109" t="s">
        <v>145</v>
      </c>
      <c r="C191" s="124"/>
      <c r="D191" s="101">
        <v>0.10256410256410242</v>
      </c>
      <c r="E191" s="101">
        <v>-0.10256410256410264</v>
      </c>
      <c r="F191" s="14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26"/>
    </row>
    <row r="192" spans="1:25">
      <c r="B192" s="134"/>
      <c r="C192" s="108"/>
      <c r="D192" s="121"/>
      <c r="E192" s="121"/>
    </row>
    <row r="193" spans="1:25">
      <c r="B193" s="137" t="s">
        <v>189</v>
      </c>
      <c r="Y193" s="122" t="s">
        <v>64</v>
      </c>
    </row>
    <row r="194" spans="1:25">
      <c r="A194" s="116" t="s">
        <v>0</v>
      </c>
      <c r="B194" s="106" t="s">
        <v>113</v>
      </c>
      <c r="C194" s="103" t="s">
        <v>114</v>
      </c>
      <c r="D194" s="104" t="s">
        <v>128</v>
      </c>
      <c r="E194" s="105" t="s">
        <v>128</v>
      </c>
      <c r="F194" s="105" t="s">
        <v>128</v>
      </c>
      <c r="G194" s="105" t="s">
        <v>128</v>
      </c>
      <c r="H194" s="105" t="s">
        <v>128</v>
      </c>
      <c r="I194" s="105" t="s">
        <v>128</v>
      </c>
      <c r="J194" s="105" t="s">
        <v>128</v>
      </c>
      <c r="K194" s="105" t="s">
        <v>128</v>
      </c>
      <c r="L194" s="105" t="s">
        <v>128</v>
      </c>
      <c r="M194" s="105" t="s">
        <v>128</v>
      </c>
      <c r="N194" s="14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2">
        <v>1</v>
      </c>
    </row>
    <row r="195" spans="1:25">
      <c r="A195" s="128"/>
      <c r="B195" s="107" t="s">
        <v>129</v>
      </c>
      <c r="C195" s="96" t="s">
        <v>129</v>
      </c>
      <c r="D195" s="144" t="s">
        <v>130</v>
      </c>
      <c r="E195" s="145" t="s">
        <v>131</v>
      </c>
      <c r="F195" s="145" t="s">
        <v>132</v>
      </c>
      <c r="G195" s="145" t="s">
        <v>148</v>
      </c>
      <c r="H195" s="145" t="s">
        <v>133</v>
      </c>
      <c r="I195" s="145" t="s">
        <v>134</v>
      </c>
      <c r="J195" s="145" t="s">
        <v>135</v>
      </c>
      <c r="K195" s="145" t="s">
        <v>136</v>
      </c>
      <c r="L195" s="145" t="s">
        <v>137</v>
      </c>
      <c r="M195" s="145" t="s">
        <v>138</v>
      </c>
      <c r="N195" s="14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22" t="s">
        <v>3</v>
      </c>
    </row>
    <row r="196" spans="1:25">
      <c r="A196" s="128"/>
      <c r="B196" s="107"/>
      <c r="C196" s="96"/>
      <c r="D196" s="97" t="s">
        <v>149</v>
      </c>
      <c r="E196" s="98" t="s">
        <v>115</v>
      </c>
      <c r="F196" s="98" t="s">
        <v>115</v>
      </c>
      <c r="G196" s="98" t="s">
        <v>150</v>
      </c>
      <c r="H196" s="98" t="s">
        <v>115</v>
      </c>
      <c r="I196" s="98" t="s">
        <v>150</v>
      </c>
      <c r="J196" s="98" t="s">
        <v>149</v>
      </c>
      <c r="K196" s="98" t="s">
        <v>149</v>
      </c>
      <c r="L196" s="98" t="s">
        <v>149</v>
      </c>
      <c r="M196" s="98" t="s">
        <v>149</v>
      </c>
      <c r="N196" s="14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22">
        <v>0</v>
      </c>
    </row>
    <row r="197" spans="1:25">
      <c r="A197" s="128"/>
      <c r="B197" s="107"/>
      <c r="C197" s="96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4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22">
        <v>1</v>
      </c>
    </row>
    <row r="198" spans="1:25">
      <c r="A198" s="128"/>
      <c r="B198" s="106">
        <v>1</v>
      </c>
      <c r="C198" s="102">
        <v>1</v>
      </c>
      <c r="D198" s="175">
        <v>46.6</v>
      </c>
      <c r="E198" s="175">
        <v>56</v>
      </c>
      <c r="F198" s="177">
        <v>47.966050000000003</v>
      </c>
      <c r="G198" s="175">
        <v>60.2</v>
      </c>
      <c r="H198" s="177">
        <v>52</v>
      </c>
      <c r="I198" s="175">
        <v>45.95</v>
      </c>
      <c r="J198" s="177">
        <v>48</v>
      </c>
      <c r="K198" s="175">
        <v>45.7</v>
      </c>
      <c r="L198" s="175">
        <v>57.3</v>
      </c>
      <c r="M198" s="175">
        <v>46.3</v>
      </c>
      <c r="N198" s="179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1">
        <v>1</v>
      </c>
    </row>
    <row r="199" spans="1:25">
      <c r="A199" s="128"/>
      <c r="B199" s="107">
        <v>1</v>
      </c>
      <c r="C199" s="96">
        <v>2</v>
      </c>
      <c r="D199" s="182">
        <v>45.4</v>
      </c>
      <c r="E199" s="182">
        <v>52</v>
      </c>
      <c r="F199" s="184">
        <v>48.117699999999999</v>
      </c>
      <c r="G199" s="182">
        <v>58.6</v>
      </c>
      <c r="H199" s="184">
        <v>53</v>
      </c>
      <c r="I199" s="182">
        <v>47.98</v>
      </c>
      <c r="J199" s="184">
        <v>51.6</v>
      </c>
      <c r="K199" s="182">
        <v>45.2</v>
      </c>
      <c r="L199" s="182">
        <v>51</v>
      </c>
      <c r="M199" s="182">
        <v>46</v>
      </c>
      <c r="N199" s="179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1" t="e">
        <v>#N/A</v>
      </c>
    </row>
    <row r="200" spans="1:25">
      <c r="A200" s="128"/>
      <c r="B200" s="107">
        <v>1</v>
      </c>
      <c r="C200" s="96">
        <v>3</v>
      </c>
      <c r="D200" s="182">
        <v>46.6</v>
      </c>
      <c r="E200" s="182">
        <v>52</v>
      </c>
      <c r="F200" s="184">
        <v>48.476649999999999</v>
      </c>
      <c r="G200" s="182">
        <v>58.2</v>
      </c>
      <c r="H200" s="184">
        <v>51</v>
      </c>
      <c r="I200" s="182">
        <v>45.86</v>
      </c>
      <c r="J200" s="184">
        <v>50.3</v>
      </c>
      <c r="K200" s="184">
        <v>45.5</v>
      </c>
      <c r="L200" s="186">
        <v>55.2</v>
      </c>
      <c r="M200" s="186">
        <v>45.4</v>
      </c>
      <c r="N200" s="179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1">
        <v>16</v>
      </c>
    </row>
    <row r="201" spans="1:25">
      <c r="A201" s="128"/>
      <c r="B201" s="107">
        <v>1</v>
      </c>
      <c r="C201" s="96">
        <v>4</v>
      </c>
      <c r="D201" s="182">
        <v>45.4</v>
      </c>
      <c r="E201" s="182">
        <v>56</v>
      </c>
      <c r="F201" s="184">
        <v>47.596299999999999</v>
      </c>
      <c r="G201" s="182">
        <v>55.8</v>
      </c>
      <c r="H201" s="184">
        <v>53</v>
      </c>
      <c r="I201" s="182">
        <v>48.45</v>
      </c>
      <c r="J201" s="184">
        <v>52.3</v>
      </c>
      <c r="K201" s="184">
        <v>44.5</v>
      </c>
      <c r="L201" s="186">
        <v>50.4</v>
      </c>
      <c r="M201" s="186">
        <v>44.7</v>
      </c>
      <c r="N201" s="179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1">
        <v>50.090919999999997</v>
      </c>
    </row>
    <row r="202" spans="1:25">
      <c r="A202" s="128"/>
      <c r="B202" s="107">
        <v>1</v>
      </c>
      <c r="C202" s="96">
        <v>5</v>
      </c>
      <c r="D202" s="182">
        <v>45.4</v>
      </c>
      <c r="E202" s="182">
        <v>56</v>
      </c>
      <c r="F202" s="182">
        <v>48.129300000000001</v>
      </c>
      <c r="G202" s="182">
        <v>61</v>
      </c>
      <c r="H202" s="182">
        <v>51</v>
      </c>
      <c r="I202" s="182">
        <v>46.42</v>
      </c>
      <c r="J202" s="182">
        <v>50.1</v>
      </c>
      <c r="K202" s="182">
        <v>46.6</v>
      </c>
      <c r="L202" s="182">
        <v>55.3</v>
      </c>
      <c r="M202" s="182">
        <v>43</v>
      </c>
      <c r="N202" s="179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9"/>
    </row>
    <row r="203" spans="1:25">
      <c r="A203" s="128"/>
      <c r="B203" s="108" t="s">
        <v>142</v>
      </c>
      <c r="C203" s="100"/>
      <c r="D203" s="190">
        <v>45.88</v>
      </c>
      <c r="E203" s="190">
        <v>54.4</v>
      </c>
      <c r="F203" s="190">
        <v>48.057200000000002</v>
      </c>
      <c r="G203" s="190">
        <v>58.760000000000005</v>
      </c>
      <c r="H203" s="190">
        <v>52</v>
      </c>
      <c r="I203" s="190">
        <v>46.932000000000002</v>
      </c>
      <c r="J203" s="190">
        <v>50.459999999999994</v>
      </c>
      <c r="K203" s="190">
        <v>45.5</v>
      </c>
      <c r="L203" s="190">
        <v>53.839999999999996</v>
      </c>
      <c r="M203" s="190">
        <v>45.08</v>
      </c>
      <c r="N203" s="179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9"/>
    </row>
    <row r="204" spans="1:25">
      <c r="A204" s="128"/>
      <c r="B204" s="2" t="s">
        <v>143</v>
      </c>
      <c r="C204" s="124"/>
      <c r="D204" s="186">
        <v>45.4</v>
      </c>
      <c r="E204" s="186">
        <v>56</v>
      </c>
      <c r="F204" s="186">
        <v>48.117699999999999</v>
      </c>
      <c r="G204" s="186">
        <v>58.6</v>
      </c>
      <c r="H204" s="186">
        <v>52</v>
      </c>
      <c r="I204" s="186">
        <v>46.42</v>
      </c>
      <c r="J204" s="186">
        <v>50.3</v>
      </c>
      <c r="K204" s="186">
        <v>45.5</v>
      </c>
      <c r="L204" s="186">
        <v>55.2</v>
      </c>
      <c r="M204" s="186">
        <v>45.4</v>
      </c>
      <c r="N204" s="179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9"/>
    </row>
    <row r="205" spans="1:25">
      <c r="A205" s="128"/>
      <c r="B205" s="2" t="s">
        <v>144</v>
      </c>
      <c r="C205" s="124"/>
      <c r="D205" s="216">
        <v>0.65726706900620102</v>
      </c>
      <c r="E205" s="216">
        <v>2.1908902300206647</v>
      </c>
      <c r="F205" s="216">
        <v>0.31840779473813119</v>
      </c>
      <c r="G205" s="216">
        <v>2.0119642143934882</v>
      </c>
      <c r="H205" s="216">
        <v>1</v>
      </c>
      <c r="I205" s="216">
        <v>1.2019026582880992</v>
      </c>
      <c r="J205" s="216">
        <v>1.6501515081955349</v>
      </c>
      <c r="K205" s="216">
        <v>0.76485292703891816</v>
      </c>
      <c r="L205" s="216">
        <v>2.9938269823087635</v>
      </c>
      <c r="M205" s="216">
        <v>1.3141537200799598</v>
      </c>
      <c r="N205" s="209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4"/>
    </row>
    <row r="206" spans="1:25">
      <c r="A206" s="128"/>
      <c r="B206" s="2" t="s">
        <v>93</v>
      </c>
      <c r="C206" s="124"/>
      <c r="D206" s="101">
        <v>1.4325786159681801E-2</v>
      </c>
      <c r="E206" s="101">
        <v>4.0273717463615161E-2</v>
      </c>
      <c r="F206" s="101">
        <v>6.6256002167860628E-3</v>
      </c>
      <c r="G206" s="101">
        <v>3.4240371245634581E-2</v>
      </c>
      <c r="H206" s="101">
        <v>1.9230769230769232E-2</v>
      </c>
      <c r="I206" s="101">
        <v>2.5609448953551928E-2</v>
      </c>
      <c r="J206" s="101">
        <v>3.2702170198088291E-2</v>
      </c>
      <c r="K206" s="101">
        <v>1.6809954440415782E-2</v>
      </c>
      <c r="L206" s="101">
        <v>5.5605998928468868E-2</v>
      </c>
      <c r="M206" s="101">
        <v>2.915159095119698E-2</v>
      </c>
      <c r="N206" s="14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26"/>
    </row>
    <row r="207" spans="1:25">
      <c r="A207" s="128"/>
      <c r="B207" s="109" t="s">
        <v>145</v>
      </c>
      <c r="C207" s="124"/>
      <c r="D207" s="101">
        <v>-8.4065535230736343E-2</v>
      </c>
      <c r="E207" s="101">
        <v>8.6025171827548874E-2</v>
      </c>
      <c r="F207" s="101">
        <v>-4.0600571920020534E-2</v>
      </c>
      <c r="G207" s="101">
        <v>0.17306689515784512</v>
      </c>
      <c r="H207" s="101">
        <v>3.8112296599862816E-2</v>
      </c>
      <c r="I207" s="101">
        <v>-6.3063724922600595E-2</v>
      </c>
      <c r="J207" s="101">
        <v>7.3682016620975066E-3</v>
      </c>
      <c r="K207" s="101">
        <v>-9.1651740475120036E-2</v>
      </c>
      <c r="L207" s="101">
        <v>7.4845500941088661E-2</v>
      </c>
      <c r="M207" s="101">
        <v>-0.10003649363996503</v>
      </c>
      <c r="N207" s="14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26"/>
    </row>
    <row r="208" spans="1:25">
      <c r="B208" s="134"/>
      <c r="C208" s="108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</row>
    <row r="209" spans="1:25">
      <c r="B209" s="137" t="s">
        <v>190</v>
      </c>
      <c r="Y209" s="122" t="s">
        <v>147</v>
      </c>
    </row>
    <row r="210" spans="1:25">
      <c r="A210" s="116" t="s">
        <v>33</v>
      </c>
      <c r="B210" s="106" t="s">
        <v>113</v>
      </c>
      <c r="C210" s="103" t="s">
        <v>114</v>
      </c>
      <c r="D210" s="104" t="s">
        <v>128</v>
      </c>
      <c r="E210" s="14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22">
        <v>1</v>
      </c>
    </row>
    <row r="211" spans="1:25">
      <c r="A211" s="128"/>
      <c r="B211" s="107" t="s">
        <v>129</v>
      </c>
      <c r="C211" s="96" t="s">
        <v>129</v>
      </c>
      <c r="D211" s="144" t="s">
        <v>135</v>
      </c>
      <c r="E211" s="14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22" t="s">
        <v>3</v>
      </c>
    </row>
    <row r="212" spans="1:25">
      <c r="A212" s="128"/>
      <c r="B212" s="107"/>
      <c r="C212" s="96"/>
      <c r="D212" s="97" t="s">
        <v>149</v>
      </c>
      <c r="E212" s="14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22">
        <v>2</v>
      </c>
    </row>
    <row r="213" spans="1:25">
      <c r="A213" s="128"/>
      <c r="B213" s="107"/>
      <c r="C213" s="96"/>
      <c r="D213" s="120"/>
      <c r="E213" s="14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22">
        <v>2</v>
      </c>
    </row>
    <row r="214" spans="1:25">
      <c r="A214" s="128"/>
      <c r="B214" s="106">
        <v>1</v>
      </c>
      <c r="C214" s="102">
        <v>1</v>
      </c>
      <c r="D214" s="110">
        <v>4.2</v>
      </c>
      <c r="E214" s="14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22">
        <v>1</v>
      </c>
    </row>
    <row r="215" spans="1:25">
      <c r="A215" s="128"/>
      <c r="B215" s="107">
        <v>1</v>
      </c>
      <c r="C215" s="96">
        <v>2</v>
      </c>
      <c r="D215" s="98">
        <v>4.3</v>
      </c>
      <c r="E215" s="14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22">
        <v>12</v>
      </c>
    </row>
    <row r="216" spans="1:25">
      <c r="A216" s="128"/>
      <c r="B216" s="107">
        <v>1</v>
      </c>
      <c r="C216" s="96">
        <v>3</v>
      </c>
      <c r="D216" s="98">
        <v>4.5</v>
      </c>
      <c r="E216" s="14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22">
        <v>16</v>
      </c>
    </row>
    <row r="217" spans="1:25">
      <c r="A217" s="128"/>
      <c r="B217" s="107">
        <v>1</v>
      </c>
      <c r="C217" s="96">
        <v>4</v>
      </c>
      <c r="D217" s="98">
        <v>4.2</v>
      </c>
      <c r="E217" s="14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22">
        <v>4.26</v>
      </c>
    </row>
    <row r="218" spans="1:25">
      <c r="A218" s="128"/>
      <c r="B218" s="107">
        <v>1</v>
      </c>
      <c r="C218" s="96">
        <v>5</v>
      </c>
      <c r="D218" s="98">
        <v>4.0999999999999996</v>
      </c>
      <c r="E218" s="14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123"/>
    </row>
    <row r="219" spans="1:25">
      <c r="A219" s="128"/>
      <c r="B219" s="108" t="s">
        <v>142</v>
      </c>
      <c r="C219" s="100"/>
      <c r="D219" s="113">
        <v>4.26</v>
      </c>
      <c r="E219" s="14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3"/>
    </row>
    <row r="220" spans="1:25">
      <c r="A220" s="128"/>
      <c r="B220" s="2" t="s">
        <v>143</v>
      </c>
      <c r="C220" s="124"/>
      <c r="D220" s="99">
        <v>4.2</v>
      </c>
      <c r="E220" s="14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3"/>
    </row>
    <row r="221" spans="1:25">
      <c r="A221" s="128"/>
      <c r="B221" s="2" t="s">
        <v>144</v>
      </c>
      <c r="C221" s="124"/>
      <c r="D221" s="99">
        <v>0.15165750888103105</v>
      </c>
      <c r="E221" s="204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123"/>
    </row>
    <row r="222" spans="1:25">
      <c r="A222" s="128"/>
      <c r="B222" s="2" t="s">
        <v>93</v>
      </c>
      <c r="C222" s="124"/>
      <c r="D222" s="101">
        <v>3.5600354197425133E-2</v>
      </c>
      <c r="E222" s="14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26"/>
    </row>
    <row r="223" spans="1:25">
      <c r="A223" s="128"/>
      <c r="B223" s="109" t="s">
        <v>145</v>
      </c>
      <c r="C223" s="124"/>
      <c r="D223" s="101">
        <v>0</v>
      </c>
      <c r="E223" s="14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26"/>
    </row>
    <row r="224" spans="1:25">
      <c r="B224" s="134"/>
      <c r="C224" s="108"/>
      <c r="D224" s="121"/>
    </row>
    <row r="225" spans="1:25">
      <c r="B225" s="137" t="s">
        <v>191</v>
      </c>
      <c r="Y225" s="122" t="s">
        <v>147</v>
      </c>
    </row>
    <row r="226" spans="1:25">
      <c r="A226" s="116" t="s">
        <v>36</v>
      </c>
      <c r="B226" s="106" t="s">
        <v>113</v>
      </c>
      <c r="C226" s="103" t="s">
        <v>114</v>
      </c>
      <c r="D226" s="104" t="s">
        <v>128</v>
      </c>
      <c r="E226" s="14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22">
        <v>1</v>
      </c>
    </row>
    <row r="227" spans="1:25">
      <c r="A227" s="128"/>
      <c r="B227" s="107" t="s">
        <v>129</v>
      </c>
      <c r="C227" s="96" t="s">
        <v>129</v>
      </c>
      <c r="D227" s="144" t="s">
        <v>135</v>
      </c>
      <c r="E227" s="14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22" t="s">
        <v>3</v>
      </c>
    </row>
    <row r="228" spans="1:25">
      <c r="A228" s="128"/>
      <c r="B228" s="107"/>
      <c r="C228" s="96"/>
      <c r="D228" s="97" t="s">
        <v>149</v>
      </c>
      <c r="E228" s="14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22">
        <v>2</v>
      </c>
    </row>
    <row r="229" spans="1:25">
      <c r="A229" s="128"/>
      <c r="B229" s="107"/>
      <c r="C229" s="96"/>
      <c r="D229" s="120"/>
      <c r="E229" s="14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22">
        <v>2</v>
      </c>
    </row>
    <row r="230" spans="1:25">
      <c r="A230" s="128"/>
      <c r="B230" s="106">
        <v>1</v>
      </c>
      <c r="C230" s="102">
        <v>1</v>
      </c>
      <c r="D230" s="110">
        <v>2.1</v>
      </c>
      <c r="E230" s="14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22">
        <v>1</v>
      </c>
    </row>
    <row r="231" spans="1:25">
      <c r="A231" s="128"/>
      <c r="B231" s="107">
        <v>1</v>
      </c>
      <c r="C231" s="96">
        <v>2</v>
      </c>
      <c r="D231" s="98">
        <v>2.1</v>
      </c>
      <c r="E231" s="14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22">
        <v>13</v>
      </c>
    </row>
    <row r="232" spans="1:25">
      <c r="A232" s="128"/>
      <c r="B232" s="107">
        <v>1</v>
      </c>
      <c r="C232" s="96">
        <v>3</v>
      </c>
      <c r="D232" s="98">
        <v>2.1</v>
      </c>
      <c r="E232" s="14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2">
        <v>16</v>
      </c>
    </row>
    <row r="233" spans="1:25">
      <c r="A233" s="128"/>
      <c r="B233" s="107">
        <v>1</v>
      </c>
      <c r="C233" s="96">
        <v>4</v>
      </c>
      <c r="D233" s="98">
        <v>2</v>
      </c>
      <c r="E233" s="14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2">
        <v>2.06</v>
      </c>
    </row>
    <row r="234" spans="1:25">
      <c r="A234" s="128"/>
      <c r="B234" s="107">
        <v>1</v>
      </c>
      <c r="C234" s="96">
        <v>5</v>
      </c>
      <c r="D234" s="98">
        <v>2</v>
      </c>
      <c r="E234" s="14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23"/>
    </row>
    <row r="235" spans="1:25">
      <c r="A235" s="128"/>
      <c r="B235" s="108" t="s">
        <v>142</v>
      </c>
      <c r="C235" s="100"/>
      <c r="D235" s="113">
        <v>2.06</v>
      </c>
      <c r="E235" s="14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23"/>
    </row>
    <row r="236" spans="1:25">
      <c r="A236" s="128"/>
      <c r="B236" s="2" t="s">
        <v>143</v>
      </c>
      <c r="C236" s="124"/>
      <c r="D236" s="99">
        <v>2.1</v>
      </c>
      <c r="E236" s="14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23"/>
    </row>
    <row r="237" spans="1:25">
      <c r="A237" s="128"/>
      <c r="B237" s="2" t="s">
        <v>144</v>
      </c>
      <c r="C237" s="124"/>
      <c r="D237" s="99">
        <v>5.4772255750516662E-2</v>
      </c>
      <c r="E237" s="204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123"/>
    </row>
    <row r="238" spans="1:25">
      <c r="A238" s="128"/>
      <c r="B238" s="2" t="s">
        <v>93</v>
      </c>
      <c r="C238" s="124"/>
      <c r="D238" s="101">
        <v>2.6588473665299348E-2</v>
      </c>
      <c r="E238" s="14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26"/>
    </row>
    <row r="239" spans="1:25">
      <c r="A239" s="128"/>
      <c r="B239" s="109" t="s">
        <v>145</v>
      </c>
      <c r="C239" s="124"/>
      <c r="D239" s="101">
        <v>0</v>
      </c>
      <c r="E239" s="14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26"/>
    </row>
    <row r="240" spans="1:25">
      <c r="B240" s="134"/>
      <c r="C240" s="108"/>
      <c r="D240" s="121"/>
    </row>
    <row r="241" spans="1:25">
      <c r="B241" s="137" t="s">
        <v>192</v>
      </c>
      <c r="Y241" s="122" t="s">
        <v>147</v>
      </c>
    </row>
    <row r="242" spans="1:25">
      <c r="A242" s="116" t="s">
        <v>39</v>
      </c>
      <c r="B242" s="106" t="s">
        <v>113</v>
      </c>
      <c r="C242" s="103" t="s">
        <v>114</v>
      </c>
      <c r="D242" s="104" t="s">
        <v>128</v>
      </c>
      <c r="E242" s="14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22">
        <v>1</v>
      </c>
    </row>
    <row r="243" spans="1:25">
      <c r="A243" s="128"/>
      <c r="B243" s="107" t="s">
        <v>129</v>
      </c>
      <c r="C243" s="96" t="s">
        <v>129</v>
      </c>
      <c r="D243" s="144" t="s">
        <v>135</v>
      </c>
      <c r="E243" s="14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22" t="s">
        <v>3</v>
      </c>
    </row>
    <row r="244" spans="1:25">
      <c r="A244" s="128"/>
      <c r="B244" s="107"/>
      <c r="C244" s="96"/>
      <c r="D244" s="97" t="s">
        <v>149</v>
      </c>
      <c r="E244" s="14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22">
        <v>2</v>
      </c>
    </row>
    <row r="245" spans="1:25">
      <c r="A245" s="128"/>
      <c r="B245" s="107"/>
      <c r="C245" s="96"/>
      <c r="D245" s="120"/>
      <c r="E245" s="14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2">
        <v>2</v>
      </c>
    </row>
    <row r="246" spans="1:25">
      <c r="A246" s="128"/>
      <c r="B246" s="106">
        <v>1</v>
      </c>
      <c r="C246" s="102">
        <v>1</v>
      </c>
      <c r="D246" s="110">
        <v>1.54</v>
      </c>
      <c r="E246" s="14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2">
        <v>1</v>
      </c>
    </row>
    <row r="247" spans="1:25">
      <c r="A247" s="128"/>
      <c r="B247" s="107">
        <v>1</v>
      </c>
      <c r="C247" s="96">
        <v>2</v>
      </c>
      <c r="D247" s="98">
        <v>1.54</v>
      </c>
      <c r="E247" s="14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22">
        <v>14</v>
      </c>
    </row>
    <row r="248" spans="1:25">
      <c r="A248" s="128"/>
      <c r="B248" s="107">
        <v>1</v>
      </c>
      <c r="C248" s="96">
        <v>3</v>
      </c>
      <c r="D248" s="98">
        <v>1.62</v>
      </c>
      <c r="E248" s="14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22">
        <v>16</v>
      </c>
    </row>
    <row r="249" spans="1:25">
      <c r="A249" s="128"/>
      <c r="B249" s="107">
        <v>1</v>
      </c>
      <c r="C249" s="96">
        <v>4</v>
      </c>
      <c r="D249" s="98">
        <v>1.55</v>
      </c>
      <c r="E249" s="14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22">
        <v>1.55</v>
      </c>
    </row>
    <row r="250" spans="1:25">
      <c r="A250" s="128"/>
      <c r="B250" s="107">
        <v>1</v>
      </c>
      <c r="C250" s="96">
        <v>5</v>
      </c>
      <c r="D250" s="98">
        <v>1.5</v>
      </c>
      <c r="E250" s="14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23"/>
    </row>
    <row r="251" spans="1:25">
      <c r="A251" s="128"/>
      <c r="B251" s="108" t="s">
        <v>142</v>
      </c>
      <c r="C251" s="100"/>
      <c r="D251" s="113">
        <v>1.55</v>
      </c>
      <c r="E251" s="14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23"/>
    </row>
    <row r="252" spans="1:25">
      <c r="A252" s="128"/>
      <c r="B252" s="2" t="s">
        <v>143</v>
      </c>
      <c r="C252" s="124"/>
      <c r="D252" s="99">
        <v>1.54</v>
      </c>
      <c r="E252" s="14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23"/>
    </row>
    <row r="253" spans="1:25">
      <c r="A253" s="128"/>
      <c r="B253" s="2" t="s">
        <v>144</v>
      </c>
      <c r="C253" s="124"/>
      <c r="D253" s="99">
        <v>4.3588989435406775E-2</v>
      </c>
      <c r="E253" s="204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123"/>
    </row>
    <row r="254" spans="1:25">
      <c r="A254" s="128"/>
      <c r="B254" s="2" t="s">
        <v>93</v>
      </c>
      <c r="C254" s="124"/>
      <c r="D254" s="101">
        <v>2.8121928668004371E-2</v>
      </c>
      <c r="E254" s="14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6"/>
    </row>
    <row r="255" spans="1:25">
      <c r="A255" s="128"/>
      <c r="B255" s="109" t="s">
        <v>145</v>
      </c>
      <c r="C255" s="124"/>
      <c r="D255" s="101">
        <v>0</v>
      </c>
      <c r="E255" s="14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26"/>
    </row>
    <row r="256" spans="1:25">
      <c r="B256" s="134"/>
      <c r="C256" s="108"/>
      <c r="D256" s="121"/>
    </row>
    <row r="257" spans="1:25">
      <c r="B257" s="137" t="s">
        <v>193</v>
      </c>
      <c r="Y257" s="122" t="s">
        <v>64</v>
      </c>
    </row>
    <row r="258" spans="1:25">
      <c r="A258" s="116" t="s">
        <v>51</v>
      </c>
      <c r="B258" s="106" t="s">
        <v>113</v>
      </c>
      <c r="C258" s="103" t="s">
        <v>114</v>
      </c>
      <c r="D258" s="104" t="s">
        <v>128</v>
      </c>
      <c r="E258" s="105" t="s">
        <v>128</v>
      </c>
      <c r="F258" s="105" t="s">
        <v>128</v>
      </c>
      <c r="G258" s="105" t="s">
        <v>128</v>
      </c>
      <c r="H258" s="105" t="s">
        <v>128</v>
      </c>
      <c r="I258" s="105" t="s">
        <v>128</v>
      </c>
      <c r="J258" s="105" t="s">
        <v>128</v>
      </c>
      <c r="K258" s="146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2">
        <v>1</v>
      </c>
    </row>
    <row r="259" spans="1:25">
      <c r="A259" s="128"/>
      <c r="B259" s="107" t="s">
        <v>129</v>
      </c>
      <c r="C259" s="96" t="s">
        <v>129</v>
      </c>
      <c r="D259" s="144" t="s">
        <v>130</v>
      </c>
      <c r="E259" s="145" t="s">
        <v>132</v>
      </c>
      <c r="F259" s="145" t="s">
        <v>148</v>
      </c>
      <c r="G259" s="145" t="s">
        <v>133</v>
      </c>
      <c r="H259" s="145" t="s">
        <v>135</v>
      </c>
      <c r="I259" s="145" t="s">
        <v>137</v>
      </c>
      <c r="J259" s="145" t="s">
        <v>138</v>
      </c>
      <c r="K259" s="146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2" t="s">
        <v>1</v>
      </c>
    </row>
    <row r="260" spans="1:25">
      <c r="A260" s="128"/>
      <c r="B260" s="107"/>
      <c r="C260" s="96"/>
      <c r="D260" s="97" t="s">
        <v>149</v>
      </c>
      <c r="E260" s="98" t="s">
        <v>115</v>
      </c>
      <c r="F260" s="98" t="s">
        <v>150</v>
      </c>
      <c r="G260" s="98" t="s">
        <v>115</v>
      </c>
      <c r="H260" s="98" t="s">
        <v>149</v>
      </c>
      <c r="I260" s="98" t="s">
        <v>149</v>
      </c>
      <c r="J260" s="98" t="s">
        <v>149</v>
      </c>
      <c r="K260" s="146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22">
        <v>2</v>
      </c>
    </row>
    <row r="261" spans="1:25">
      <c r="A261" s="128"/>
      <c r="B261" s="107"/>
      <c r="C261" s="96"/>
      <c r="D261" s="120"/>
      <c r="E261" s="120"/>
      <c r="F261" s="120"/>
      <c r="G261" s="120"/>
      <c r="H261" s="120"/>
      <c r="I261" s="120"/>
      <c r="J261" s="120"/>
      <c r="K261" s="14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22">
        <v>3</v>
      </c>
    </row>
    <row r="262" spans="1:25">
      <c r="A262" s="128"/>
      <c r="B262" s="106">
        <v>1</v>
      </c>
      <c r="C262" s="102">
        <v>1</v>
      </c>
      <c r="D262" s="110">
        <v>7.64</v>
      </c>
      <c r="E262" s="110">
        <v>7.2640003999999996</v>
      </c>
      <c r="F262" s="111">
        <v>8.2899999999999991</v>
      </c>
      <c r="G262" s="110">
        <v>8.4</v>
      </c>
      <c r="H262" s="111">
        <v>7.41</v>
      </c>
      <c r="I262" s="110">
        <v>7.55</v>
      </c>
      <c r="J262" s="111">
        <v>8.06</v>
      </c>
      <c r="K262" s="14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22">
        <v>1</v>
      </c>
    </row>
    <row r="263" spans="1:25">
      <c r="A263" s="128"/>
      <c r="B263" s="107">
        <v>1</v>
      </c>
      <c r="C263" s="96">
        <v>2</v>
      </c>
      <c r="D263" s="98">
        <v>7.71</v>
      </c>
      <c r="E263" s="98">
        <v>7.3100414999999987</v>
      </c>
      <c r="F263" s="112">
        <v>8.41</v>
      </c>
      <c r="G263" s="98">
        <v>8.18</v>
      </c>
      <c r="H263" s="112">
        <v>7.3</v>
      </c>
      <c r="I263" s="98">
        <v>7.5199999999999987</v>
      </c>
      <c r="J263" s="112">
        <v>7.8</v>
      </c>
      <c r="K263" s="146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22" t="e">
        <v>#N/A</v>
      </c>
    </row>
    <row r="264" spans="1:25">
      <c r="A264" s="128"/>
      <c r="B264" s="107">
        <v>1</v>
      </c>
      <c r="C264" s="96">
        <v>3</v>
      </c>
      <c r="D264" s="98">
        <v>7.870000000000001</v>
      </c>
      <c r="E264" s="98">
        <v>7.2318613000000003</v>
      </c>
      <c r="F264" s="112">
        <v>8.39</v>
      </c>
      <c r="G264" s="98">
        <v>8.06</v>
      </c>
      <c r="H264" s="112">
        <v>7.51</v>
      </c>
      <c r="I264" s="98">
        <v>7.62</v>
      </c>
      <c r="J264" s="112">
        <v>7.76</v>
      </c>
      <c r="K264" s="146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22">
        <v>16</v>
      </c>
    </row>
    <row r="265" spans="1:25">
      <c r="A265" s="128"/>
      <c r="B265" s="107">
        <v>1</v>
      </c>
      <c r="C265" s="96">
        <v>4</v>
      </c>
      <c r="D265" s="98">
        <v>7.71</v>
      </c>
      <c r="E265" s="98">
        <v>7.2458870999999991</v>
      </c>
      <c r="F265" s="112">
        <v>8.5</v>
      </c>
      <c r="G265" s="98">
        <v>8.52</v>
      </c>
      <c r="H265" s="112">
        <v>7.55</v>
      </c>
      <c r="I265" s="98">
        <v>7.6700000000000008</v>
      </c>
      <c r="J265" s="112">
        <v>7.35</v>
      </c>
      <c r="K265" s="146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22">
        <v>7.7640732942857147</v>
      </c>
    </row>
    <row r="266" spans="1:25">
      <c r="A266" s="128"/>
      <c r="B266" s="107">
        <v>1</v>
      </c>
      <c r="C266" s="96">
        <v>5</v>
      </c>
      <c r="D266" s="98">
        <v>7.66</v>
      </c>
      <c r="E266" s="98">
        <v>7.2707750000000004</v>
      </c>
      <c r="F266" s="98">
        <v>8.52</v>
      </c>
      <c r="G266" s="98">
        <v>8</v>
      </c>
      <c r="H266" s="98">
        <v>7.22</v>
      </c>
      <c r="I266" s="98">
        <v>7.629999999999999</v>
      </c>
      <c r="J266" s="98">
        <v>7.61</v>
      </c>
      <c r="K266" s="146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23"/>
    </row>
    <row r="267" spans="1:25">
      <c r="A267" s="128"/>
      <c r="B267" s="108" t="s">
        <v>142</v>
      </c>
      <c r="C267" s="100"/>
      <c r="D267" s="113">
        <v>7.7180000000000009</v>
      </c>
      <c r="E267" s="113">
        <v>7.2645130599999987</v>
      </c>
      <c r="F267" s="113">
        <v>8.4220000000000006</v>
      </c>
      <c r="G267" s="113">
        <v>8.2319999999999993</v>
      </c>
      <c r="H267" s="113">
        <v>7.3980000000000006</v>
      </c>
      <c r="I267" s="113">
        <v>7.597999999999999</v>
      </c>
      <c r="J267" s="113">
        <v>7.7159999999999993</v>
      </c>
      <c r="K267" s="146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23"/>
    </row>
    <row r="268" spans="1:25">
      <c r="A268" s="128"/>
      <c r="B268" s="2" t="s">
        <v>143</v>
      </c>
      <c r="C268" s="124"/>
      <c r="D268" s="99">
        <v>7.71</v>
      </c>
      <c r="E268" s="99">
        <v>7.2640003999999996</v>
      </c>
      <c r="F268" s="99">
        <v>8.41</v>
      </c>
      <c r="G268" s="99">
        <v>8.18</v>
      </c>
      <c r="H268" s="99">
        <v>7.41</v>
      </c>
      <c r="I268" s="99">
        <v>7.62</v>
      </c>
      <c r="J268" s="99">
        <v>7.76</v>
      </c>
      <c r="K268" s="146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23"/>
    </row>
    <row r="269" spans="1:25">
      <c r="A269" s="128"/>
      <c r="B269" s="2" t="s">
        <v>144</v>
      </c>
      <c r="C269" s="124"/>
      <c r="D269" s="114">
        <v>9.0388052307813813E-2</v>
      </c>
      <c r="E269" s="114">
        <v>2.9687444226018794E-2</v>
      </c>
      <c r="F269" s="114">
        <v>9.2574294488265069E-2</v>
      </c>
      <c r="G269" s="114">
        <v>0.22208106627986079</v>
      </c>
      <c r="H269" s="114">
        <v>0.13881642554107207</v>
      </c>
      <c r="I269" s="114">
        <v>6.1400325732035584E-2</v>
      </c>
      <c r="J269" s="114">
        <v>0.26101724080987471</v>
      </c>
      <c r="K269" s="146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25"/>
    </row>
    <row r="270" spans="1:25">
      <c r="A270" s="128"/>
      <c r="B270" s="2" t="s">
        <v>93</v>
      </c>
      <c r="C270" s="124"/>
      <c r="D270" s="101">
        <v>1.171133095462734E-2</v>
      </c>
      <c r="E270" s="101">
        <v>4.086639253150272E-3</v>
      </c>
      <c r="F270" s="101">
        <v>1.0991960874883052E-2</v>
      </c>
      <c r="G270" s="101">
        <v>2.6977777730789701E-2</v>
      </c>
      <c r="H270" s="101">
        <v>1.8764047788736422E-2</v>
      </c>
      <c r="I270" s="101">
        <v>8.0811168375935234E-3</v>
      </c>
      <c r="J270" s="101">
        <v>3.3828050908485577E-2</v>
      </c>
      <c r="K270" s="146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26"/>
    </row>
    <row r="271" spans="1:25">
      <c r="A271" s="128"/>
      <c r="B271" s="109" t="s">
        <v>145</v>
      </c>
      <c r="C271" s="124"/>
      <c r="D271" s="101">
        <v>-5.9341652943466494E-3</v>
      </c>
      <c r="E271" s="101">
        <v>-6.4342544866673013E-2</v>
      </c>
      <c r="F271" s="101">
        <v>8.4739888558047705E-2</v>
      </c>
      <c r="G271" s="101">
        <v>6.0268197887656916E-2</v>
      </c>
      <c r="H271" s="101">
        <v>-4.7149644318162265E-2</v>
      </c>
      <c r="I271" s="101">
        <v>-2.1389969928277686E-2</v>
      </c>
      <c r="J271" s="101">
        <v>-6.1917620382456739E-3</v>
      </c>
      <c r="K271" s="146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6"/>
    </row>
    <row r="272" spans="1:25">
      <c r="B272" s="134"/>
      <c r="C272" s="108"/>
      <c r="D272" s="121"/>
      <c r="E272" s="121"/>
      <c r="F272" s="121"/>
      <c r="G272" s="121"/>
      <c r="H272" s="121"/>
      <c r="I272" s="121"/>
      <c r="J272" s="121"/>
    </row>
    <row r="273" spans="1:25">
      <c r="B273" s="137" t="s">
        <v>194</v>
      </c>
      <c r="Y273" s="122" t="s">
        <v>147</v>
      </c>
    </row>
    <row r="274" spans="1:25">
      <c r="A274" s="116" t="s">
        <v>42</v>
      </c>
      <c r="B274" s="106" t="s">
        <v>113</v>
      </c>
      <c r="C274" s="103" t="s">
        <v>114</v>
      </c>
      <c r="D274" s="104" t="s">
        <v>128</v>
      </c>
      <c r="E274" s="105" t="s">
        <v>128</v>
      </c>
      <c r="F274" s="14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22">
        <v>1</v>
      </c>
    </row>
    <row r="275" spans="1:25">
      <c r="A275" s="128"/>
      <c r="B275" s="107" t="s">
        <v>129</v>
      </c>
      <c r="C275" s="96" t="s">
        <v>129</v>
      </c>
      <c r="D275" s="144" t="s">
        <v>130</v>
      </c>
      <c r="E275" s="145" t="s">
        <v>135</v>
      </c>
      <c r="F275" s="14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22" t="s">
        <v>3</v>
      </c>
    </row>
    <row r="276" spans="1:25">
      <c r="A276" s="128"/>
      <c r="B276" s="107"/>
      <c r="C276" s="96"/>
      <c r="D276" s="97" t="s">
        <v>149</v>
      </c>
      <c r="E276" s="98" t="s">
        <v>149</v>
      </c>
      <c r="F276" s="14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22">
        <v>1</v>
      </c>
    </row>
    <row r="277" spans="1:25">
      <c r="A277" s="128"/>
      <c r="B277" s="107"/>
      <c r="C277" s="96"/>
      <c r="D277" s="120"/>
      <c r="E277" s="120"/>
      <c r="F277" s="14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22">
        <v>1</v>
      </c>
    </row>
    <row r="278" spans="1:25">
      <c r="A278" s="128"/>
      <c r="B278" s="106">
        <v>1</v>
      </c>
      <c r="C278" s="102">
        <v>1</v>
      </c>
      <c r="D278" s="207">
        <v>20.8</v>
      </c>
      <c r="E278" s="207">
        <v>20.100000000000001</v>
      </c>
      <c r="F278" s="209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1">
        <v>1</v>
      </c>
    </row>
    <row r="279" spans="1:25">
      <c r="A279" s="128"/>
      <c r="B279" s="107">
        <v>1</v>
      </c>
      <c r="C279" s="96">
        <v>2</v>
      </c>
      <c r="D279" s="212">
        <v>20.6</v>
      </c>
      <c r="E279" s="212">
        <v>20.7</v>
      </c>
      <c r="F279" s="209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1">
        <v>15</v>
      </c>
    </row>
    <row r="280" spans="1:25">
      <c r="A280" s="128"/>
      <c r="B280" s="107">
        <v>1</v>
      </c>
      <c r="C280" s="96">
        <v>3</v>
      </c>
      <c r="D280" s="212">
        <v>20.7</v>
      </c>
      <c r="E280" s="212">
        <v>20.100000000000001</v>
      </c>
      <c r="F280" s="209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1">
        <v>16</v>
      </c>
    </row>
    <row r="281" spans="1:25">
      <c r="A281" s="128"/>
      <c r="B281" s="107">
        <v>1</v>
      </c>
      <c r="C281" s="96">
        <v>4</v>
      </c>
      <c r="D281" s="212">
        <v>20.8</v>
      </c>
      <c r="E281" s="212">
        <v>20.5</v>
      </c>
      <c r="F281" s="209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1">
        <v>20.47</v>
      </c>
    </row>
    <row r="282" spans="1:25">
      <c r="A282" s="128"/>
      <c r="B282" s="107">
        <v>1</v>
      </c>
      <c r="C282" s="96">
        <v>5</v>
      </c>
      <c r="D282" s="212">
        <v>20.3</v>
      </c>
      <c r="E282" s="212">
        <v>20.100000000000001</v>
      </c>
      <c r="F282" s="209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4"/>
    </row>
    <row r="283" spans="1:25">
      <c r="A283" s="128"/>
      <c r="B283" s="108" t="s">
        <v>142</v>
      </c>
      <c r="C283" s="100"/>
      <c r="D283" s="215">
        <v>20.64</v>
      </c>
      <c r="E283" s="215">
        <v>20.3</v>
      </c>
      <c r="F283" s="209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4"/>
    </row>
    <row r="284" spans="1:25">
      <c r="A284" s="128"/>
      <c r="B284" s="2" t="s">
        <v>143</v>
      </c>
      <c r="C284" s="124"/>
      <c r="D284" s="216">
        <v>20.7</v>
      </c>
      <c r="E284" s="216">
        <v>20.100000000000001</v>
      </c>
      <c r="F284" s="209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4"/>
    </row>
    <row r="285" spans="1:25">
      <c r="A285" s="128"/>
      <c r="B285" s="2" t="s">
        <v>144</v>
      </c>
      <c r="C285" s="124"/>
      <c r="D285" s="216">
        <v>0.20736441353327706</v>
      </c>
      <c r="E285" s="216">
        <v>0.28284271247461801</v>
      </c>
      <c r="F285" s="209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4"/>
    </row>
    <row r="286" spans="1:25">
      <c r="A286" s="128"/>
      <c r="B286" s="2" t="s">
        <v>93</v>
      </c>
      <c r="C286" s="124"/>
      <c r="D286" s="101">
        <v>1.0046725461883578E-2</v>
      </c>
      <c r="E286" s="101">
        <v>1.3933138545547685E-2</v>
      </c>
      <c r="F286" s="14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126"/>
    </row>
    <row r="287" spans="1:25">
      <c r="A287" s="128"/>
      <c r="B287" s="109" t="s">
        <v>145</v>
      </c>
      <c r="C287" s="124"/>
      <c r="D287" s="101">
        <v>8.3048363458722019E-3</v>
      </c>
      <c r="E287" s="101">
        <v>-8.3048363458718688E-3</v>
      </c>
      <c r="F287" s="14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26"/>
    </row>
    <row r="288" spans="1:25">
      <c r="B288" s="134"/>
      <c r="C288" s="108"/>
      <c r="D288" s="121"/>
      <c r="E288" s="121"/>
    </row>
    <row r="289" spans="1:25">
      <c r="B289" s="137" t="s">
        <v>195</v>
      </c>
      <c r="Y289" s="122" t="s">
        <v>147</v>
      </c>
    </row>
    <row r="290" spans="1:25">
      <c r="A290" s="116" t="s">
        <v>5</v>
      </c>
      <c r="B290" s="106" t="s">
        <v>113</v>
      </c>
      <c r="C290" s="103" t="s">
        <v>114</v>
      </c>
      <c r="D290" s="104" t="s">
        <v>128</v>
      </c>
      <c r="E290" s="14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22">
        <v>1</v>
      </c>
    </row>
    <row r="291" spans="1:25">
      <c r="A291" s="128"/>
      <c r="B291" s="107" t="s">
        <v>129</v>
      </c>
      <c r="C291" s="96" t="s">
        <v>129</v>
      </c>
      <c r="D291" s="144" t="s">
        <v>135</v>
      </c>
      <c r="E291" s="14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22" t="s">
        <v>3</v>
      </c>
    </row>
    <row r="292" spans="1:25">
      <c r="A292" s="128"/>
      <c r="B292" s="107"/>
      <c r="C292" s="96"/>
      <c r="D292" s="97" t="s">
        <v>149</v>
      </c>
      <c r="E292" s="14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22">
        <v>2</v>
      </c>
    </row>
    <row r="293" spans="1:25">
      <c r="A293" s="128"/>
      <c r="B293" s="107"/>
      <c r="C293" s="96"/>
      <c r="D293" s="120"/>
      <c r="E293" s="14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22">
        <v>2</v>
      </c>
    </row>
    <row r="294" spans="1:25">
      <c r="A294" s="128"/>
      <c r="B294" s="106">
        <v>1</v>
      </c>
      <c r="C294" s="102">
        <v>1</v>
      </c>
      <c r="D294" s="110">
        <v>4.9000000000000004</v>
      </c>
      <c r="E294" s="14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22">
        <v>1</v>
      </c>
    </row>
    <row r="295" spans="1:25">
      <c r="A295" s="128"/>
      <c r="B295" s="107">
        <v>1</v>
      </c>
      <c r="C295" s="96">
        <v>2</v>
      </c>
      <c r="D295" s="98">
        <v>4.9000000000000004</v>
      </c>
      <c r="E295" s="14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22">
        <v>16</v>
      </c>
    </row>
    <row r="296" spans="1:25">
      <c r="A296" s="128"/>
      <c r="B296" s="107">
        <v>1</v>
      </c>
      <c r="C296" s="96">
        <v>3</v>
      </c>
      <c r="D296" s="98">
        <v>5</v>
      </c>
      <c r="E296" s="14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22">
        <v>16</v>
      </c>
    </row>
    <row r="297" spans="1:25">
      <c r="A297" s="128"/>
      <c r="B297" s="107">
        <v>1</v>
      </c>
      <c r="C297" s="96">
        <v>4</v>
      </c>
      <c r="D297" s="98">
        <v>4.9000000000000004</v>
      </c>
      <c r="E297" s="14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2">
        <v>4.92</v>
      </c>
    </row>
    <row r="298" spans="1:25">
      <c r="A298" s="128"/>
      <c r="B298" s="107">
        <v>1</v>
      </c>
      <c r="C298" s="96">
        <v>5</v>
      </c>
      <c r="D298" s="98">
        <v>4.9000000000000004</v>
      </c>
      <c r="E298" s="14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3"/>
    </row>
    <row r="299" spans="1:25">
      <c r="A299" s="128"/>
      <c r="B299" s="108" t="s">
        <v>142</v>
      </c>
      <c r="C299" s="100"/>
      <c r="D299" s="113">
        <v>4.92</v>
      </c>
      <c r="E299" s="14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23"/>
    </row>
    <row r="300" spans="1:25">
      <c r="A300" s="128"/>
      <c r="B300" s="2" t="s">
        <v>143</v>
      </c>
      <c r="C300" s="124"/>
      <c r="D300" s="99">
        <v>4.9000000000000004</v>
      </c>
      <c r="E300" s="14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23"/>
    </row>
    <row r="301" spans="1:25">
      <c r="A301" s="128"/>
      <c r="B301" s="2" t="s">
        <v>144</v>
      </c>
      <c r="C301" s="124"/>
      <c r="D301" s="99">
        <v>4.4721359549995635E-2</v>
      </c>
      <c r="E301" s="204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123"/>
    </row>
    <row r="302" spans="1:25">
      <c r="A302" s="128"/>
      <c r="B302" s="2" t="s">
        <v>93</v>
      </c>
      <c r="C302" s="124"/>
      <c r="D302" s="101">
        <v>9.0897072256088691E-3</v>
      </c>
      <c r="E302" s="14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26"/>
    </row>
    <row r="303" spans="1:25">
      <c r="A303" s="128"/>
      <c r="B303" s="109" t="s">
        <v>145</v>
      </c>
      <c r="C303" s="124"/>
      <c r="D303" s="101">
        <v>0</v>
      </c>
      <c r="E303" s="14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26"/>
    </row>
    <row r="304" spans="1:25">
      <c r="B304" s="134"/>
      <c r="C304" s="108"/>
      <c r="D304" s="121"/>
    </row>
    <row r="305" spans="1:25">
      <c r="B305" s="137" t="s">
        <v>196</v>
      </c>
      <c r="Y305" s="122" t="s">
        <v>147</v>
      </c>
    </row>
    <row r="306" spans="1:25">
      <c r="A306" s="116" t="s">
        <v>84</v>
      </c>
      <c r="B306" s="106" t="s">
        <v>113</v>
      </c>
      <c r="C306" s="103" t="s">
        <v>114</v>
      </c>
      <c r="D306" s="104" t="s">
        <v>128</v>
      </c>
      <c r="E306" s="105" t="s">
        <v>128</v>
      </c>
      <c r="F306" s="14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22">
        <v>1</v>
      </c>
    </row>
    <row r="307" spans="1:25">
      <c r="A307" s="128"/>
      <c r="B307" s="107" t="s">
        <v>129</v>
      </c>
      <c r="C307" s="96" t="s">
        <v>129</v>
      </c>
      <c r="D307" s="144" t="s">
        <v>130</v>
      </c>
      <c r="E307" s="145" t="s">
        <v>135</v>
      </c>
      <c r="F307" s="14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22" t="s">
        <v>3</v>
      </c>
    </row>
    <row r="308" spans="1:25">
      <c r="A308" s="128"/>
      <c r="B308" s="107"/>
      <c r="C308" s="96"/>
      <c r="D308" s="97" t="s">
        <v>149</v>
      </c>
      <c r="E308" s="98" t="s">
        <v>149</v>
      </c>
      <c r="F308" s="14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22">
        <v>2</v>
      </c>
    </row>
    <row r="309" spans="1:25">
      <c r="A309" s="128"/>
      <c r="B309" s="107"/>
      <c r="C309" s="96"/>
      <c r="D309" s="120"/>
      <c r="E309" s="120"/>
      <c r="F309" s="14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22">
        <v>2</v>
      </c>
    </row>
    <row r="310" spans="1:25">
      <c r="A310" s="128"/>
      <c r="B310" s="106">
        <v>1</v>
      </c>
      <c r="C310" s="102">
        <v>1</v>
      </c>
      <c r="D310" s="110">
        <v>0.2</v>
      </c>
      <c r="E310" s="110">
        <v>0.2</v>
      </c>
      <c r="F310" s="14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2">
        <v>1</v>
      </c>
    </row>
    <row r="311" spans="1:25">
      <c r="A311" s="128"/>
      <c r="B311" s="107">
        <v>1</v>
      </c>
      <c r="C311" s="96">
        <v>2</v>
      </c>
      <c r="D311" s="98">
        <v>0.19</v>
      </c>
      <c r="E311" s="98">
        <v>0.2</v>
      </c>
      <c r="F311" s="14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2">
        <v>17</v>
      </c>
    </row>
    <row r="312" spans="1:25">
      <c r="A312" s="128"/>
      <c r="B312" s="107">
        <v>1</v>
      </c>
      <c r="C312" s="96">
        <v>3</v>
      </c>
      <c r="D312" s="98">
        <v>0.19</v>
      </c>
      <c r="E312" s="98">
        <v>0.3</v>
      </c>
      <c r="F312" s="14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22">
        <v>16</v>
      </c>
    </row>
    <row r="313" spans="1:25">
      <c r="A313" s="128"/>
      <c r="B313" s="107">
        <v>1</v>
      </c>
      <c r="C313" s="96">
        <v>4</v>
      </c>
      <c r="D313" s="98">
        <v>0.21</v>
      </c>
      <c r="E313" s="98">
        <v>0.3</v>
      </c>
      <c r="F313" s="14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22">
        <v>0.23</v>
      </c>
    </row>
    <row r="314" spans="1:25">
      <c r="A314" s="128"/>
      <c r="B314" s="107">
        <v>1</v>
      </c>
      <c r="C314" s="96">
        <v>5</v>
      </c>
      <c r="D314" s="98">
        <v>0.21</v>
      </c>
      <c r="E314" s="98">
        <v>0.3</v>
      </c>
      <c r="F314" s="14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23"/>
    </row>
    <row r="315" spans="1:25">
      <c r="A315" s="128"/>
      <c r="B315" s="108" t="s">
        <v>142</v>
      </c>
      <c r="C315" s="100"/>
      <c r="D315" s="113">
        <v>0.2</v>
      </c>
      <c r="E315" s="113">
        <v>0.26</v>
      </c>
      <c r="F315" s="14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23"/>
    </row>
    <row r="316" spans="1:25">
      <c r="A316" s="128"/>
      <c r="B316" s="2" t="s">
        <v>143</v>
      </c>
      <c r="C316" s="124"/>
      <c r="D316" s="99">
        <v>0.2</v>
      </c>
      <c r="E316" s="99">
        <v>0.3</v>
      </c>
      <c r="F316" s="14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23"/>
    </row>
    <row r="317" spans="1:25">
      <c r="A317" s="128"/>
      <c r="B317" s="2" t="s">
        <v>144</v>
      </c>
      <c r="C317" s="124"/>
      <c r="D317" s="99">
        <v>9.999999999999995E-3</v>
      </c>
      <c r="E317" s="99">
        <v>5.4772255750516509E-2</v>
      </c>
      <c r="F317" s="204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123"/>
    </row>
    <row r="318" spans="1:25">
      <c r="A318" s="128"/>
      <c r="B318" s="2" t="s">
        <v>93</v>
      </c>
      <c r="C318" s="124"/>
      <c r="D318" s="101">
        <v>4.9999999999999975E-2</v>
      </c>
      <c r="E318" s="101">
        <v>0.21066252211737119</v>
      </c>
      <c r="F318" s="14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26"/>
    </row>
    <row r="319" spans="1:25">
      <c r="A319" s="128"/>
      <c r="B319" s="109" t="s">
        <v>145</v>
      </c>
      <c r="C319" s="124"/>
      <c r="D319" s="101">
        <v>-0.13043478260869568</v>
      </c>
      <c r="E319" s="101">
        <v>0.13043478260869557</v>
      </c>
      <c r="F319" s="14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26"/>
    </row>
    <row r="320" spans="1:25">
      <c r="B320" s="134"/>
      <c r="C320" s="108"/>
      <c r="D320" s="121"/>
      <c r="E320" s="121"/>
    </row>
    <row r="321" spans="1:25">
      <c r="B321" s="137" t="s">
        <v>197</v>
      </c>
      <c r="Y321" s="122" t="s">
        <v>147</v>
      </c>
    </row>
    <row r="322" spans="1:25">
      <c r="A322" s="116" t="s">
        <v>8</v>
      </c>
      <c r="B322" s="106" t="s">
        <v>113</v>
      </c>
      <c r="C322" s="103" t="s">
        <v>114</v>
      </c>
      <c r="D322" s="104" t="s">
        <v>128</v>
      </c>
      <c r="E322" s="105" t="s">
        <v>128</v>
      </c>
      <c r="F322" s="105" t="s">
        <v>128</v>
      </c>
      <c r="G322" s="14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22">
        <v>1</v>
      </c>
    </row>
    <row r="323" spans="1:25">
      <c r="A323" s="128"/>
      <c r="B323" s="107" t="s">
        <v>129</v>
      </c>
      <c r="C323" s="96" t="s">
        <v>129</v>
      </c>
      <c r="D323" s="144" t="s">
        <v>130</v>
      </c>
      <c r="E323" s="145" t="s">
        <v>135</v>
      </c>
      <c r="F323" s="145" t="s">
        <v>137</v>
      </c>
      <c r="G323" s="14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2" t="s">
        <v>3</v>
      </c>
    </row>
    <row r="324" spans="1:25">
      <c r="A324" s="128"/>
      <c r="B324" s="107"/>
      <c r="C324" s="96"/>
      <c r="D324" s="97" t="s">
        <v>149</v>
      </c>
      <c r="E324" s="98" t="s">
        <v>149</v>
      </c>
      <c r="F324" s="98" t="s">
        <v>149</v>
      </c>
      <c r="G324" s="14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2">
        <v>2</v>
      </c>
    </row>
    <row r="325" spans="1:25">
      <c r="A325" s="128"/>
      <c r="B325" s="107"/>
      <c r="C325" s="96"/>
      <c r="D325" s="120"/>
      <c r="E325" s="120"/>
      <c r="F325" s="120"/>
      <c r="G325" s="14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22">
        <v>2</v>
      </c>
    </row>
    <row r="326" spans="1:25">
      <c r="A326" s="128"/>
      <c r="B326" s="106">
        <v>1</v>
      </c>
      <c r="C326" s="102">
        <v>1</v>
      </c>
      <c r="D326" s="110">
        <v>3.7</v>
      </c>
      <c r="E326" s="148">
        <v>1.6</v>
      </c>
      <c r="F326" s="111">
        <v>3.4</v>
      </c>
      <c r="G326" s="14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22">
        <v>1</v>
      </c>
    </row>
    <row r="327" spans="1:25">
      <c r="A327" s="128"/>
      <c r="B327" s="107">
        <v>1</v>
      </c>
      <c r="C327" s="96">
        <v>2</v>
      </c>
      <c r="D327" s="98">
        <v>3.7</v>
      </c>
      <c r="E327" s="140">
        <v>1.1000000000000001</v>
      </c>
      <c r="F327" s="112">
        <v>3.2</v>
      </c>
      <c r="G327" s="14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22">
        <v>18</v>
      </c>
    </row>
    <row r="328" spans="1:25">
      <c r="A328" s="128"/>
      <c r="B328" s="107">
        <v>1</v>
      </c>
      <c r="C328" s="96">
        <v>3</v>
      </c>
      <c r="D328" s="98">
        <v>3.7</v>
      </c>
      <c r="E328" s="140">
        <v>1.2</v>
      </c>
      <c r="F328" s="112">
        <v>3.6</v>
      </c>
      <c r="G328" s="14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22">
        <v>16</v>
      </c>
    </row>
    <row r="329" spans="1:25">
      <c r="A329" s="128"/>
      <c r="B329" s="107">
        <v>1</v>
      </c>
      <c r="C329" s="96">
        <v>4</v>
      </c>
      <c r="D329" s="98">
        <v>3.7</v>
      </c>
      <c r="E329" s="140">
        <v>1.2</v>
      </c>
      <c r="F329" s="112">
        <v>3.5</v>
      </c>
      <c r="G329" s="14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22">
        <v>3.5600000000000005</v>
      </c>
    </row>
    <row r="330" spans="1:25">
      <c r="A330" s="128"/>
      <c r="B330" s="107">
        <v>1</v>
      </c>
      <c r="C330" s="96">
        <v>5</v>
      </c>
      <c r="D330" s="98">
        <v>3.6</v>
      </c>
      <c r="E330" s="140">
        <v>1.2</v>
      </c>
      <c r="F330" s="98">
        <v>3.5</v>
      </c>
      <c r="G330" s="14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23"/>
    </row>
    <row r="331" spans="1:25">
      <c r="A331" s="128"/>
      <c r="B331" s="108" t="s">
        <v>142</v>
      </c>
      <c r="C331" s="100"/>
      <c r="D331" s="113">
        <v>3.6800000000000006</v>
      </c>
      <c r="E331" s="113">
        <v>1.2600000000000002</v>
      </c>
      <c r="F331" s="113">
        <v>3.44</v>
      </c>
      <c r="G331" s="14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23"/>
    </row>
    <row r="332" spans="1:25">
      <c r="A332" s="128"/>
      <c r="B332" s="2" t="s">
        <v>143</v>
      </c>
      <c r="C332" s="124"/>
      <c r="D332" s="99">
        <v>3.7</v>
      </c>
      <c r="E332" s="99">
        <v>1.2</v>
      </c>
      <c r="F332" s="99">
        <v>3.5</v>
      </c>
      <c r="G332" s="14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23"/>
    </row>
    <row r="333" spans="1:25">
      <c r="A333" s="128"/>
      <c r="B333" s="2" t="s">
        <v>144</v>
      </c>
      <c r="C333" s="124"/>
      <c r="D333" s="99">
        <v>4.4721359549995836E-2</v>
      </c>
      <c r="E333" s="99">
        <v>0.19493588689617766</v>
      </c>
      <c r="F333" s="99">
        <v>0.15165750888103097</v>
      </c>
      <c r="G333" s="204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123"/>
    </row>
    <row r="334" spans="1:25">
      <c r="A334" s="128"/>
      <c r="B334" s="2" t="s">
        <v>93</v>
      </c>
      <c r="C334" s="124"/>
      <c r="D334" s="101">
        <v>1.2152543355977128E-2</v>
      </c>
      <c r="E334" s="101">
        <v>0.15471102134617273</v>
      </c>
      <c r="F334" s="101">
        <v>4.4086485139834583E-2</v>
      </c>
      <c r="G334" s="14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26"/>
    </row>
    <row r="335" spans="1:25">
      <c r="A335" s="128"/>
      <c r="B335" s="109" t="s">
        <v>145</v>
      </c>
      <c r="C335" s="124"/>
      <c r="D335" s="101">
        <v>3.3707865168539408E-2</v>
      </c>
      <c r="E335" s="101">
        <v>-0.64606741573033699</v>
      </c>
      <c r="F335" s="101">
        <v>-3.3707865168539519E-2</v>
      </c>
      <c r="G335" s="14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26"/>
    </row>
    <row r="336" spans="1:25">
      <c r="B336" s="134"/>
      <c r="C336" s="108"/>
      <c r="D336" s="121"/>
      <c r="E336" s="121"/>
      <c r="F336" s="121"/>
    </row>
    <row r="337" spans="1:25">
      <c r="B337" s="137" t="s">
        <v>198</v>
      </c>
      <c r="Y337" s="122" t="s">
        <v>147</v>
      </c>
    </row>
    <row r="338" spans="1:25">
      <c r="A338" s="116" t="s">
        <v>11</v>
      </c>
      <c r="B338" s="106" t="s">
        <v>113</v>
      </c>
      <c r="C338" s="103" t="s">
        <v>114</v>
      </c>
      <c r="D338" s="104" t="s">
        <v>128</v>
      </c>
      <c r="E338" s="14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22">
        <v>1</v>
      </c>
    </row>
    <row r="339" spans="1:25">
      <c r="A339" s="128"/>
      <c r="B339" s="107" t="s">
        <v>129</v>
      </c>
      <c r="C339" s="96" t="s">
        <v>129</v>
      </c>
      <c r="D339" s="144" t="s">
        <v>135</v>
      </c>
      <c r="E339" s="14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22" t="s">
        <v>3</v>
      </c>
    </row>
    <row r="340" spans="1:25">
      <c r="A340" s="128"/>
      <c r="B340" s="107"/>
      <c r="C340" s="96"/>
      <c r="D340" s="97" t="s">
        <v>149</v>
      </c>
      <c r="E340" s="14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22">
        <v>2</v>
      </c>
    </row>
    <row r="341" spans="1:25">
      <c r="A341" s="128"/>
      <c r="B341" s="107"/>
      <c r="C341" s="96"/>
      <c r="D341" s="120"/>
      <c r="E341" s="14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22">
        <v>2</v>
      </c>
    </row>
    <row r="342" spans="1:25">
      <c r="A342" s="128"/>
      <c r="B342" s="106">
        <v>1</v>
      </c>
      <c r="C342" s="102">
        <v>1</v>
      </c>
      <c r="D342" s="110">
        <v>0.8</v>
      </c>
      <c r="E342" s="14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22">
        <v>1</v>
      </c>
    </row>
    <row r="343" spans="1:25">
      <c r="A343" s="128"/>
      <c r="B343" s="107">
        <v>1</v>
      </c>
      <c r="C343" s="96">
        <v>2</v>
      </c>
      <c r="D343" s="98">
        <v>0.8</v>
      </c>
      <c r="E343" s="14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22">
        <v>3</v>
      </c>
    </row>
    <row r="344" spans="1:25">
      <c r="A344" s="128"/>
      <c r="B344" s="107">
        <v>1</v>
      </c>
      <c r="C344" s="96">
        <v>3</v>
      </c>
      <c r="D344" s="98">
        <v>0.8</v>
      </c>
      <c r="E344" s="14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22">
        <v>16</v>
      </c>
    </row>
    <row r="345" spans="1:25">
      <c r="A345" s="128"/>
      <c r="B345" s="107">
        <v>1</v>
      </c>
      <c r="C345" s="96">
        <v>4</v>
      </c>
      <c r="D345" s="98">
        <v>0.8</v>
      </c>
      <c r="E345" s="14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22">
        <v>0.8</v>
      </c>
    </row>
    <row r="346" spans="1:25">
      <c r="A346" s="128"/>
      <c r="B346" s="107">
        <v>1</v>
      </c>
      <c r="C346" s="96">
        <v>5</v>
      </c>
      <c r="D346" s="98">
        <v>0.8</v>
      </c>
      <c r="E346" s="14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23"/>
    </row>
    <row r="347" spans="1:25">
      <c r="A347" s="128"/>
      <c r="B347" s="108" t="s">
        <v>142</v>
      </c>
      <c r="C347" s="100"/>
      <c r="D347" s="113">
        <v>0.8</v>
      </c>
      <c r="E347" s="14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23"/>
    </row>
    <row r="348" spans="1:25">
      <c r="A348" s="128"/>
      <c r="B348" s="2" t="s">
        <v>143</v>
      </c>
      <c r="C348" s="124"/>
      <c r="D348" s="99">
        <v>0.8</v>
      </c>
      <c r="E348" s="14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23"/>
    </row>
    <row r="349" spans="1:25">
      <c r="A349" s="128"/>
      <c r="B349" s="2" t="s">
        <v>144</v>
      </c>
      <c r="C349" s="124"/>
      <c r="D349" s="99">
        <v>0</v>
      </c>
      <c r="E349" s="204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123"/>
    </row>
    <row r="350" spans="1:25">
      <c r="A350" s="128"/>
      <c r="B350" s="2" t="s">
        <v>93</v>
      </c>
      <c r="C350" s="124"/>
      <c r="D350" s="101">
        <v>0</v>
      </c>
      <c r="E350" s="14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6"/>
    </row>
    <row r="351" spans="1:25">
      <c r="A351" s="128"/>
      <c r="B351" s="109" t="s">
        <v>145</v>
      </c>
      <c r="C351" s="124"/>
      <c r="D351" s="101">
        <v>0</v>
      </c>
      <c r="E351" s="14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26"/>
    </row>
    <row r="352" spans="1:25">
      <c r="B352" s="134"/>
      <c r="C352" s="108"/>
      <c r="D352" s="121"/>
    </row>
    <row r="353" spans="1:25">
      <c r="B353" s="137" t="s">
        <v>199</v>
      </c>
      <c r="Y353" s="122" t="s">
        <v>147</v>
      </c>
    </row>
    <row r="354" spans="1:25">
      <c r="A354" s="116" t="s">
        <v>14</v>
      </c>
      <c r="B354" s="106" t="s">
        <v>113</v>
      </c>
      <c r="C354" s="103" t="s">
        <v>114</v>
      </c>
      <c r="D354" s="104" t="s">
        <v>128</v>
      </c>
      <c r="E354" s="105" t="s">
        <v>128</v>
      </c>
      <c r="F354" s="105" t="s">
        <v>128</v>
      </c>
      <c r="G354" s="14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22">
        <v>1</v>
      </c>
    </row>
    <row r="355" spans="1:25">
      <c r="A355" s="128"/>
      <c r="B355" s="107" t="s">
        <v>129</v>
      </c>
      <c r="C355" s="96" t="s">
        <v>129</v>
      </c>
      <c r="D355" s="144" t="s">
        <v>130</v>
      </c>
      <c r="E355" s="145" t="s">
        <v>135</v>
      </c>
      <c r="F355" s="145" t="s">
        <v>137</v>
      </c>
      <c r="G355" s="14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22" t="s">
        <v>3</v>
      </c>
    </row>
    <row r="356" spans="1:25">
      <c r="A356" s="128"/>
      <c r="B356" s="107"/>
      <c r="C356" s="96"/>
      <c r="D356" s="97" t="s">
        <v>149</v>
      </c>
      <c r="E356" s="98" t="s">
        <v>149</v>
      </c>
      <c r="F356" s="98" t="s">
        <v>149</v>
      </c>
      <c r="G356" s="14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22">
        <v>3</v>
      </c>
    </row>
    <row r="357" spans="1:25">
      <c r="A357" s="128"/>
      <c r="B357" s="107"/>
      <c r="C357" s="96"/>
      <c r="D357" s="120"/>
      <c r="E357" s="120"/>
      <c r="F357" s="120"/>
      <c r="G357" s="14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22">
        <v>3</v>
      </c>
    </row>
    <row r="358" spans="1:25">
      <c r="A358" s="128"/>
      <c r="B358" s="106">
        <v>1</v>
      </c>
      <c r="C358" s="102">
        <v>1</v>
      </c>
      <c r="D358" s="191">
        <v>7.0000000000000007E-2</v>
      </c>
      <c r="E358" s="192" t="s">
        <v>111</v>
      </c>
      <c r="F358" s="194">
        <v>0.05</v>
      </c>
      <c r="G358" s="196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8">
        <v>1</v>
      </c>
    </row>
    <row r="359" spans="1:25">
      <c r="A359" s="128"/>
      <c r="B359" s="107">
        <v>1</v>
      </c>
      <c r="C359" s="96">
        <v>2</v>
      </c>
      <c r="D359" s="199">
        <v>7.2999999999999995E-2</v>
      </c>
      <c r="E359" s="200" t="s">
        <v>111</v>
      </c>
      <c r="F359" s="221">
        <v>0.09</v>
      </c>
      <c r="G359" s="196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8">
        <v>4</v>
      </c>
    </row>
    <row r="360" spans="1:25">
      <c r="A360" s="128"/>
      <c r="B360" s="107">
        <v>1</v>
      </c>
      <c r="C360" s="96">
        <v>3</v>
      </c>
      <c r="D360" s="199">
        <v>7.1999999999999995E-2</v>
      </c>
      <c r="E360" s="200" t="s">
        <v>111</v>
      </c>
      <c r="F360" s="202" t="s">
        <v>151</v>
      </c>
      <c r="G360" s="196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8">
        <v>16</v>
      </c>
    </row>
    <row r="361" spans="1:25">
      <c r="A361" s="128"/>
      <c r="B361" s="107">
        <v>1</v>
      </c>
      <c r="C361" s="96">
        <v>4</v>
      </c>
      <c r="D361" s="199">
        <v>7.0999999999999994E-2</v>
      </c>
      <c r="E361" s="200" t="s">
        <v>111</v>
      </c>
      <c r="F361" s="202" t="s">
        <v>151</v>
      </c>
      <c r="G361" s="196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8">
        <v>5.1325000000000003E-2</v>
      </c>
    </row>
    <row r="362" spans="1:25">
      <c r="A362" s="128"/>
      <c r="B362" s="107">
        <v>1</v>
      </c>
      <c r="C362" s="96">
        <v>5</v>
      </c>
      <c r="D362" s="199">
        <v>7.0999999999999994E-2</v>
      </c>
      <c r="E362" s="200" t="s">
        <v>111</v>
      </c>
      <c r="F362" s="199" t="s">
        <v>151</v>
      </c>
      <c r="G362" s="196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25"/>
    </row>
    <row r="363" spans="1:25">
      <c r="A363" s="128"/>
      <c r="B363" s="108" t="s">
        <v>142</v>
      </c>
      <c r="C363" s="100"/>
      <c r="D363" s="203">
        <v>7.1400000000000005E-2</v>
      </c>
      <c r="E363" s="203" t="s">
        <v>237</v>
      </c>
      <c r="F363" s="203">
        <v>7.0000000000000007E-2</v>
      </c>
      <c r="G363" s="196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25"/>
    </row>
    <row r="364" spans="1:25">
      <c r="A364" s="128"/>
      <c r="B364" s="2" t="s">
        <v>143</v>
      </c>
      <c r="C364" s="124"/>
      <c r="D364" s="114">
        <v>7.0999999999999994E-2</v>
      </c>
      <c r="E364" s="114" t="s">
        <v>237</v>
      </c>
      <c r="F364" s="114">
        <v>7.0000000000000007E-2</v>
      </c>
      <c r="G364" s="196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25"/>
    </row>
    <row r="365" spans="1:25">
      <c r="A365" s="128"/>
      <c r="B365" s="2" t="s">
        <v>144</v>
      </c>
      <c r="C365" s="124"/>
      <c r="D365" s="114">
        <v>1.1401754250991349E-3</v>
      </c>
      <c r="E365" s="114" t="s">
        <v>237</v>
      </c>
      <c r="F365" s="114">
        <v>2.8284271247461877E-2</v>
      </c>
      <c r="G365" s="14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25"/>
    </row>
    <row r="366" spans="1:25">
      <c r="A366" s="128"/>
      <c r="B366" s="2" t="s">
        <v>93</v>
      </c>
      <c r="C366" s="124"/>
      <c r="D366" s="101">
        <v>1.5968843488783403E-2</v>
      </c>
      <c r="E366" s="101" t="s">
        <v>237</v>
      </c>
      <c r="F366" s="101">
        <v>0.40406101782088394</v>
      </c>
      <c r="G366" s="14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26"/>
    </row>
    <row r="367" spans="1:25">
      <c r="A367" s="128"/>
      <c r="B367" s="109" t="s">
        <v>145</v>
      </c>
      <c r="C367" s="124"/>
      <c r="D367" s="101">
        <v>0.39113492450073073</v>
      </c>
      <c r="E367" s="101" t="s">
        <v>237</v>
      </c>
      <c r="F367" s="101">
        <v>0.36385776911836354</v>
      </c>
      <c r="G367" s="14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26"/>
    </row>
    <row r="368" spans="1:25">
      <c r="B368" s="134"/>
      <c r="C368" s="108"/>
      <c r="D368" s="121"/>
      <c r="E368" s="121"/>
      <c r="F368" s="121"/>
    </row>
    <row r="369" spans="1:25">
      <c r="B369" s="137" t="s">
        <v>200</v>
      </c>
      <c r="Y369" s="122" t="s">
        <v>147</v>
      </c>
    </row>
    <row r="370" spans="1:25">
      <c r="A370" s="116" t="s">
        <v>52</v>
      </c>
      <c r="B370" s="106" t="s">
        <v>113</v>
      </c>
      <c r="C370" s="103" t="s">
        <v>114</v>
      </c>
      <c r="D370" s="104" t="s">
        <v>128</v>
      </c>
      <c r="E370" s="105" t="s">
        <v>128</v>
      </c>
      <c r="F370" s="105" t="s">
        <v>128</v>
      </c>
      <c r="G370" s="14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22">
        <v>1</v>
      </c>
    </row>
    <row r="371" spans="1:25">
      <c r="A371" s="128"/>
      <c r="B371" s="107" t="s">
        <v>129</v>
      </c>
      <c r="C371" s="96" t="s">
        <v>129</v>
      </c>
      <c r="D371" s="144" t="s">
        <v>130</v>
      </c>
      <c r="E371" s="145" t="s">
        <v>135</v>
      </c>
      <c r="F371" s="145" t="s">
        <v>137</v>
      </c>
      <c r="G371" s="14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22" t="s">
        <v>1</v>
      </c>
    </row>
    <row r="372" spans="1:25">
      <c r="A372" s="128"/>
      <c r="B372" s="107"/>
      <c r="C372" s="96"/>
      <c r="D372" s="97" t="s">
        <v>149</v>
      </c>
      <c r="E372" s="98" t="s">
        <v>149</v>
      </c>
      <c r="F372" s="98" t="s">
        <v>149</v>
      </c>
      <c r="G372" s="14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22">
        <v>3</v>
      </c>
    </row>
    <row r="373" spans="1:25">
      <c r="A373" s="128"/>
      <c r="B373" s="107"/>
      <c r="C373" s="96"/>
      <c r="D373" s="120"/>
      <c r="E373" s="120"/>
      <c r="F373" s="120"/>
      <c r="G373" s="14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22">
        <v>3</v>
      </c>
    </row>
    <row r="374" spans="1:25">
      <c r="A374" s="128"/>
      <c r="B374" s="106">
        <v>1</v>
      </c>
      <c r="C374" s="102">
        <v>1</v>
      </c>
      <c r="D374" s="191">
        <v>0.63</v>
      </c>
      <c r="E374" s="191">
        <v>0.55000000000000004</v>
      </c>
      <c r="F374" s="194">
        <v>0.56999999999999995</v>
      </c>
      <c r="G374" s="196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8">
        <v>1</v>
      </c>
    </row>
    <row r="375" spans="1:25">
      <c r="A375" s="128"/>
      <c r="B375" s="107">
        <v>1</v>
      </c>
      <c r="C375" s="96">
        <v>2</v>
      </c>
      <c r="D375" s="199">
        <v>0.61</v>
      </c>
      <c r="E375" s="199">
        <v>0.54</v>
      </c>
      <c r="F375" s="202">
        <v>0.6</v>
      </c>
      <c r="G375" s="196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8">
        <v>5</v>
      </c>
    </row>
    <row r="376" spans="1:25">
      <c r="A376" s="128"/>
      <c r="B376" s="107">
        <v>1</v>
      </c>
      <c r="C376" s="96">
        <v>3</v>
      </c>
      <c r="D376" s="199">
        <v>0.63</v>
      </c>
      <c r="E376" s="199">
        <v>0.6</v>
      </c>
      <c r="F376" s="202">
        <v>0.6</v>
      </c>
      <c r="G376" s="196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8">
        <v>16</v>
      </c>
    </row>
    <row r="377" spans="1:25">
      <c r="A377" s="128"/>
      <c r="B377" s="107">
        <v>1</v>
      </c>
      <c r="C377" s="96">
        <v>4</v>
      </c>
      <c r="D377" s="199">
        <v>0.63</v>
      </c>
      <c r="E377" s="199">
        <v>0.6</v>
      </c>
      <c r="F377" s="202">
        <v>0.6</v>
      </c>
      <c r="G377" s="196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8">
        <v>0.59866666666666657</v>
      </c>
    </row>
    <row r="378" spans="1:25">
      <c r="A378" s="128"/>
      <c r="B378" s="107">
        <v>1</v>
      </c>
      <c r="C378" s="96">
        <v>5</v>
      </c>
      <c r="D378" s="199">
        <v>0.61</v>
      </c>
      <c r="E378" s="199">
        <v>0.59</v>
      </c>
      <c r="F378" s="199">
        <v>0.62</v>
      </c>
      <c r="G378" s="196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25"/>
    </row>
    <row r="379" spans="1:25">
      <c r="A379" s="128"/>
      <c r="B379" s="108" t="s">
        <v>142</v>
      </c>
      <c r="C379" s="100"/>
      <c r="D379" s="203">
        <v>0.622</v>
      </c>
      <c r="E379" s="203">
        <v>0.57599999999999996</v>
      </c>
      <c r="F379" s="203">
        <v>0.59800000000000009</v>
      </c>
      <c r="G379" s="196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25"/>
    </row>
    <row r="380" spans="1:25">
      <c r="A380" s="128"/>
      <c r="B380" s="2" t="s">
        <v>143</v>
      </c>
      <c r="C380" s="124"/>
      <c r="D380" s="114">
        <v>0.63</v>
      </c>
      <c r="E380" s="114">
        <v>0.59</v>
      </c>
      <c r="F380" s="114">
        <v>0.6</v>
      </c>
      <c r="G380" s="196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25"/>
    </row>
    <row r="381" spans="1:25">
      <c r="A381" s="128"/>
      <c r="B381" s="2" t="s">
        <v>144</v>
      </c>
      <c r="C381" s="124"/>
      <c r="D381" s="114">
        <v>1.0954451150103331E-2</v>
      </c>
      <c r="E381" s="114">
        <v>2.8809720581775833E-2</v>
      </c>
      <c r="F381" s="114">
        <v>1.7888543819998333E-2</v>
      </c>
      <c r="G381" s="14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25"/>
    </row>
    <row r="382" spans="1:25">
      <c r="A382" s="128"/>
      <c r="B382" s="2" t="s">
        <v>93</v>
      </c>
      <c r="C382" s="124"/>
      <c r="D382" s="101">
        <v>1.7611657797593779E-2</v>
      </c>
      <c r="E382" s="101">
        <v>5.0016876010027495E-2</v>
      </c>
      <c r="F382" s="101">
        <v>2.9913952876251388E-2</v>
      </c>
      <c r="G382" s="14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26"/>
    </row>
    <row r="383" spans="1:25">
      <c r="A383" s="128"/>
      <c r="B383" s="109" t="s">
        <v>145</v>
      </c>
      <c r="C383" s="124"/>
      <c r="D383" s="101">
        <v>3.8975501113585942E-2</v>
      </c>
      <c r="E383" s="101">
        <v>-3.7861915367483179E-2</v>
      </c>
      <c r="F383" s="101">
        <v>-1.113585746102097E-3</v>
      </c>
      <c r="G383" s="14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26"/>
    </row>
    <row r="384" spans="1:25">
      <c r="B384" s="134"/>
      <c r="C384" s="108"/>
      <c r="D384" s="121"/>
      <c r="E384" s="121"/>
      <c r="F384" s="121"/>
    </row>
    <row r="385" spans="1:25">
      <c r="B385" s="137" t="s">
        <v>201</v>
      </c>
      <c r="Y385" s="122" t="s">
        <v>147</v>
      </c>
    </row>
    <row r="386" spans="1:25">
      <c r="A386" s="116" t="s">
        <v>17</v>
      </c>
      <c r="B386" s="106" t="s">
        <v>113</v>
      </c>
      <c r="C386" s="103" t="s">
        <v>114</v>
      </c>
      <c r="D386" s="104" t="s">
        <v>128</v>
      </c>
      <c r="E386" s="105" t="s">
        <v>128</v>
      </c>
      <c r="F386" s="105" t="s">
        <v>128</v>
      </c>
      <c r="G386" s="14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22">
        <v>1</v>
      </c>
    </row>
    <row r="387" spans="1:25">
      <c r="A387" s="128"/>
      <c r="B387" s="107" t="s">
        <v>129</v>
      </c>
      <c r="C387" s="96" t="s">
        <v>129</v>
      </c>
      <c r="D387" s="144" t="s">
        <v>130</v>
      </c>
      <c r="E387" s="145" t="s">
        <v>135</v>
      </c>
      <c r="F387" s="145" t="s">
        <v>137</v>
      </c>
      <c r="G387" s="14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122" t="s">
        <v>3</v>
      </c>
    </row>
    <row r="388" spans="1:25">
      <c r="A388" s="128"/>
      <c r="B388" s="107"/>
      <c r="C388" s="96"/>
      <c r="D388" s="97" t="s">
        <v>149</v>
      </c>
      <c r="E388" s="98" t="s">
        <v>149</v>
      </c>
      <c r="F388" s="98" t="s">
        <v>149</v>
      </c>
      <c r="G388" s="14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22">
        <v>1</v>
      </c>
    </row>
    <row r="389" spans="1:25">
      <c r="A389" s="128"/>
      <c r="B389" s="107"/>
      <c r="C389" s="96"/>
      <c r="D389" s="120"/>
      <c r="E389" s="120"/>
      <c r="F389" s="120"/>
      <c r="G389" s="14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22">
        <v>1</v>
      </c>
    </row>
    <row r="390" spans="1:25">
      <c r="A390" s="128"/>
      <c r="B390" s="106">
        <v>1</v>
      </c>
      <c r="C390" s="102">
        <v>1</v>
      </c>
      <c r="D390" s="207">
        <v>20.6</v>
      </c>
      <c r="E390" s="207">
        <v>17.8</v>
      </c>
      <c r="F390" s="208">
        <v>19.5</v>
      </c>
      <c r="G390" s="209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1">
        <v>1</v>
      </c>
    </row>
    <row r="391" spans="1:25">
      <c r="A391" s="128"/>
      <c r="B391" s="107">
        <v>1</v>
      </c>
      <c r="C391" s="96">
        <v>2</v>
      </c>
      <c r="D391" s="212">
        <v>20.6</v>
      </c>
      <c r="E391" s="212">
        <v>17.3</v>
      </c>
      <c r="F391" s="213">
        <v>19</v>
      </c>
      <c r="G391" s="209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1">
        <v>6</v>
      </c>
    </row>
    <row r="392" spans="1:25">
      <c r="A392" s="128"/>
      <c r="B392" s="107">
        <v>1</v>
      </c>
      <c r="C392" s="96">
        <v>3</v>
      </c>
      <c r="D392" s="212">
        <v>21.5</v>
      </c>
      <c r="E392" s="212">
        <v>18.8</v>
      </c>
      <c r="F392" s="213">
        <v>19.3</v>
      </c>
      <c r="G392" s="209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1">
        <v>16</v>
      </c>
    </row>
    <row r="393" spans="1:25">
      <c r="A393" s="128"/>
      <c r="B393" s="107">
        <v>1</v>
      </c>
      <c r="C393" s="96">
        <v>4</v>
      </c>
      <c r="D393" s="212">
        <v>21.4</v>
      </c>
      <c r="E393" s="212">
        <v>17.3</v>
      </c>
      <c r="F393" s="213">
        <v>19.600000000000001</v>
      </c>
      <c r="G393" s="209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1">
        <v>19.420000000000002</v>
      </c>
    </row>
    <row r="394" spans="1:25">
      <c r="A394" s="128"/>
      <c r="B394" s="107">
        <v>1</v>
      </c>
      <c r="C394" s="96">
        <v>5</v>
      </c>
      <c r="D394" s="212">
        <v>20.5</v>
      </c>
      <c r="E394" s="212">
        <v>17.3</v>
      </c>
      <c r="F394" s="212">
        <v>20.8</v>
      </c>
      <c r="G394" s="209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4"/>
    </row>
    <row r="395" spans="1:25">
      <c r="A395" s="128"/>
      <c r="B395" s="108" t="s">
        <v>142</v>
      </c>
      <c r="C395" s="100"/>
      <c r="D395" s="215">
        <v>20.919999999999998</v>
      </c>
      <c r="E395" s="215">
        <v>17.7</v>
      </c>
      <c r="F395" s="215">
        <v>19.64</v>
      </c>
      <c r="G395" s="209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4"/>
    </row>
    <row r="396" spans="1:25">
      <c r="A396" s="128"/>
      <c r="B396" s="2" t="s">
        <v>143</v>
      </c>
      <c r="C396" s="124"/>
      <c r="D396" s="216">
        <v>20.6</v>
      </c>
      <c r="E396" s="216">
        <v>17.3</v>
      </c>
      <c r="F396" s="216">
        <v>19.5</v>
      </c>
      <c r="G396" s="209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4"/>
    </row>
    <row r="397" spans="1:25">
      <c r="A397" s="128"/>
      <c r="B397" s="2" t="s">
        <v>144</v>
      </c>
      <c r="C397" s="124"/>
      <c r="D397" s="216">
        <v>0.48682645778552258</v>
      </c>
      <c r="E397" s="216">
        <v>0.65192024052026487</v>
      </c>
      <c r="F397" s="216">
        <v>0.68774995456197618</v>
      </c>
      <c r="G397" s="209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4"/>
    </row>
    <row r="398" spans="1:25">
      <c r="A398" s="128"/>
      <c r="B398" s="2" t="s">
        <v>93</v>
      </c>
      <c r="C398" s="124"/>
      <c r="D398" s="101">
        <v>2.3270863182864369E-2</v>
      </c>
      <c r="E398" s="101">
        <v>3.6831652006794627E-2</v>
      </c>
      <c r="F398" s="101">
        <v>3.501781846038575E-2</v>
      </c>
      <c r="G398" s="14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26"/>
    </row>
    <row r="399" spans="1:25">
      <c r="A399" s="128"/>
      <c r="B399" s="109" t="s">
        <v>145</v>
      </c>
      <c r="C399" s="124"/>
      <c r="D399" s="101">
        <v>7.7239958805355169E-2</v>
      </c>
      <c r="E399" s="101">
        <v>-8.8568486096807564E-2</v>
      </c>
      <c r="F399" s="101">
        <v>1.1328527291452062E-2</v>
      </c>
      <c r="G399" s="14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26"/>
    </row>
    <row r="400" spans="1:25">
      <c r="B400" s="134"/>
      <c r="C400" s="108"/>
      <c r="D400" s="121"/>
      <c r="E400" s="121"/>
      <c r="F400" s="121"/>
    </row>
    <row r="401" spans="1:25">
      <c r="B401" s="137" t="s">
        <v>202</v>
      </c>
      <c r="Y401" s="122" t="s">
        <v>147</v>
      </c>
    </row>
    <row r="402" spans="1:25">
      <c r="A402" s="116" t="s">
        <v>20</v>
      </c>
      <c r="B402" s="106" t="s">
        <v>113</v>
      </c>
      <c r="C402" s="103" t="s">
        <v>114</v>
      </c>
      <c r="D402" s="104" t="s">
        <v>128</v>
      </c>
      <c r="E402" s="105" t="s">
        <v>128</v>
      </c>
      <c r="F402" s="105" t="s">
        <v>128</v>
      </c>
      <c r="G402" s="14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2">
        <v>1</v>
      </c>
    </row>
    <row r="403" spans="1:25">
      <c r="A403" s="128"/>
      <c r="B403" s="107" t="s">
        <v>129</v>
      </c>
      <c r="C403" s="96" t="s">
        <v>129</v>
      </c>
      <c r="D403" s="144" t="s">
        <v>130</v>
      </c>
      <c r="E403" s="145" t="s">
        <v>135</v>
      </c>
      <c r="F403" s="145" t="s">
        <v>137</v>
      </c>
      <c r="G403" s="14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122" t="s">
        <v>3</v>
      </c>
    </row>
    <row r="404" spans="1:25">
      <c r="A404" s="128"/>
      <c r="B404" s="107"/>
      <c r="C404" s="96"/>
      <c r="D404" s="97" t="s">
        <v>149</v>
      </c>
      <c r="E404" s="98" t="s">
        <v>149</v>
      </c>
      <c r="F404" s="98" t="s">
        <v>149</v>
      </c>
      <c r="G404" s="14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122">
        <v>2</v>
      </c>
    </row>
    <row r="405" spans="1:25">
      <c r="A405" s="128"/>
      <c r="B405" s="107"/>
      <c r="C405" s="96"/>
      <c r="D405" s="120"/>
      <c r="E405" s="120"/>
      <c r="F405" s="120"/>
      <c r="G405" s="14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22">
        <v>2</v>
      </c>
    </row>
    <row r="406" spans="1:25">
      <c r="A406" s="128"/>
      <c r="B406" s="106">
        <v>1</v>
      </c>
      <c r="C406" s="102">
        <v>1</v>
      </c>
      <c r="D406" s="110">
        <v>7.8</v>
      </c>
      <c r="E406" s="110">
        <v>7.9</v>
      </c>
      <c r="F406" s="111">
        <v>8.1999999999999993</v>
      </c>
      <c r="G406" s="14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22">
        <v>1</v>
      </c>
    </row>
    <row r="407" spans="1:25">
      <c r="A407" s="128"/>
      <c r="B407" s="107">
        <v>1</v>
      </c>
      <c r="C407" s="96">
        <v>2</v>
      </c>
      <c r="D407" s="98">
        <v>7.7000000000000011</v>
      </c>
      <c r="E407" s="98">
        <v>7.7000000000000011</v>
      </c>
      <c r="F407" s="112">
        <v>8.6999999999999993</v>
      </c>
      <c r="G407" s="14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22">
        <v>7</v>
      </c>
    </row>
    <row r="408" spans="1:25">
      <c r="A408" s="128"/>
      <c r="B408" s="107">
        <v>1</v>
      </c>
      <c r="C408" s="96">
        <v>3</v>
      </c>
      <c r="D408" s="98">
        <v>7.8</v>
      </c>
      <c r="E408" s="98">
        <v>8</v>
      </c>
      <c r="F408" s="112">
        <v>10</v>
      </c>
      <c r="G408" s="14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22">
        <v>16</v>
      </c>
    </row>
    <row r="409" spans="1:25">
      <c r="A409" s="128"/>
      <c r="B409" s="107">
        <v>1</v>
      </c>
      <c r="C409" s="96">
        <v>4</v>
      </c>
      <c r="D409" s="98">
        <v>7.4</v>
      </c>
      <c r="E409" s="98">
        <v>8.1999999999999993</v>
      </c>
      <c r="F409" s="112">
        <v>9.1</v>
      </c>
      <c r="G409" s="14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22">
        <v>8.2733333333333334</v>
      </c>
    </row>
    <row r="410" spans="1:25">
      <c r="A410" s="128"/>
      <c r="B410" s="107">
        <v>1</v>
      </c>
      <c r="C410" s="96">
        <v>5</v>
      </c>
      <c r="D410" s="98">
        <v>7.8</v>
      </c>
      <c r="E410" s="98">
        <v>8.3000000000000007</v>
      </c>
      <c r="F410" s="98">
        <v>9.5</v>
      </c>
      <c r="G410" s="14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23"/>
    </row>
    <row r="411" spans="1:25">
      <c r="A411" s="128"/>
      <c r="B411" s="108" t="s">
        <v>142</v>
      </c>
      <c r="C411" s="100"/>
      <c r="D411" s="113">
        <v>7.7</v>
      </c>
      <c r="E411" s="113">
        <v>8.02</v>
      </c>
      <c r="F411" s="113">
        <v>9.1</v>
      </c>
      <c r="G411" s="14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23"/>
    </row>
    <row r="412" spans="1:25">
      <c r="A412" s="128"/>
      <c r="B412" s="2" t="s">
        <v>143</v>
      </c>
      <c r="C412" s="124"/>
      <c r="D412" s="99">
        <v>7.8</v>
      </c>
      <c r="E412" s="99">
        <v>8</v>
      </c>
      <c r="F412" s="99">
        <v>9.1</v>
      </c>
      <c r="G412" s="14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23"/>
    </row>
    <row r="413" spans="1:25">
      <c r="A413" s="128"/>
      <c r="B413" s="2" t="s">
        <v>144</v>
      </c>
      <c r="C413" s="124"/>
      <c r="D413" s="99">
        <v>0.17320508075688751</v>
      </c>
      <c r="E413" s="99">
        <v>0.23874672772626612</v>
      </c>
      <c r="F413" s="99">
        <v>0.69641941385920636</v>
      </c>
      <c r="G413" s="204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123"/>
    </row>
    <row r="414" spans="1:25">
      <c r="A414" s="128"/>
      <c r="B414" s="2" t="s">
        <v>93</v>
      </c>
      <c r="C414" s="124"/>
      <c r="D414" s="101">
        <v>2.2494166332063314E-2</v>
      </c>
      <c r="E414" s="101">
        <v>2.9768918669110491E-2</v>
      </c>
      <c r="F414" s="101">
        <v>7.6529605918594104E-2</v>
      </c>
      <c r="G414" s="14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6"/>
    </row>
    <row r="415" spans="1:25">
      <c r="A415" s="128"/>
      <c r="B415" s="109" t="s">
        <v>145</v>
      </c>
      <c r="C415" s="124"/>
      <c r="D415" s="101">
        <v>-6.9298952457695351E-2</v>
      </c>
      <c r="E415" s="101">
        <v>-3.0620467365028214E-2</v>
      </c>
      <c r="F415" s="101">
        <v>9.9919419822723565E-2</v>
      </c>
      <c r="G415" s="14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6"/>
    </row>
    <row r="416" spans="1:25">
      <c r="B416" s="134"/>
      <c r="C416" s="108"/>
      <c r="D416" s="121"/>
      <c r="E416" s="121"/>
      <c r="F416" s="121"/>
    </row>
    <row r="417" spans="1:25">
      <c r="B417" s="137" t="s">
        <v>203</v>
      </c>
      <c r="Y417" s="122" t="s">
        <v>147</v>
      </c>
    </row>
    <row r="418" spans="1:25">
      <c r="A418" s="116" t="s">
        <v>23</v>
      </c>
      <c r="B418" s="106" t="s">
        <v>113</v>
      </c>
      <c r="C418" s="103" t="s">
        <v>114</v>
      </c>
      <c r="D418" s="104" t="s">
        <v>128</v>
      </c>
      <c r="E418" s="14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22">
        <v>1</v>
      </c>
    </row>
    <row r="419" spans="1:25">
      <c r="A419" s="128"/>
      <c r="B419" s="107" t="s">
        <v>129</v>
      </c>
      <c r="C419" s="96" t="s">
        <v>129</v>
      </c>
      <c r="D419" s="144" t="s">
        <v>135</v>
      </c>
      <c r="E419" s="14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22" t="s">
        <v>3</v>
      </c>
    </row>
    <row r="420" spans="1:25">
      <c r="A420" s="128"/>
      <c r="B420" s="107"/>
      <c r="C420" s="96"/>
      <c r="D420" s="97" t="s">
        <v>149</v>
      </c>
      <c r="E420" s="14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22">
        <v>2</v>
      </c>
    </row>
    <row r="421" spans="1:25">
      <c r="A421" s="128"/>
      <c r="B421" s="107"/>
      <c r="C421" s="96"/>
      <c r="D421" s="120"/>
      <c r="E421" s="14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22">
        <v>2</v>
      </c>
    </row>
    <row r="422" spans="1:25">
      <c r="A422" s="128"/>
      <c r="B422" s="106">
        <v>1</v>
      </c>
      <c r="C422" s="102">
        <v>1</v>
      </c>
      <c r="D422" s="110">
        <v>0.2</v>
      </c>
      <c r="E422" s="14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22">
        <v>1</v>
      </c>
    </row>
    <row r="423" spans="1:25">
      <c r="A423" s="128"/>
      <c r="B423" s="107">
        <v>1</v>
      </c>
      <c r="C423" s="96">
        <v>2</v>
      </c>
      <c r="D423" s="98">
        <v>0.2</v>
      </c>
      <c r="E423" s="14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22">
        <v>8</v>
      </c>
    </row>
    <row r="424" spans="1:25">
      <c r="A424" s="128"/>
      <c r="B424" s="107">
        <v>1</v>
      </c>
      <c r="C424" s="96">
        <v>3</v>
      </c>
      <c r="D424" s="98">
        <v>0.2</v>
      </c>
      <c r="E424" s="14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22">
        <v>16</v>
      </c>
    </row>
    <row r="425" spans="1:25">
      <c r="A425" s="128"/>
      <c r="B425" s="107">
        <v>1</v>
      </c>
      <c r="C425" s="96">
        <v>4</v>
      </c>
      <c r="D425" s="98">
        <v>0.2</v>
      </c>
      <c r="E425" s="14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22">
        <v>0.2</v>
      </c>
    </row>
    <row r="426" spans="1:25">
      <c r="A426" s="128"/>
      <c r="B426" s="107">
        <v>1</v>
      </c>
      <c r="C426" s="96">
        <v>5</v>
      </c>
      <c r="D426" s="98">
        <v>0.2</v>
      </c>
      <c r="E426" s="14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23"/>
    </row>
    <row r="427" spans="1:25">
      <c r="A427" s="128"/>
      <c r="B427" s="108" t="s">
        <v>142</v>
      </c>
      <c r="C427" s="100"/>
      <c r="D427" s="113">
        <v>0.2</v>
      </c>
      <c r="E427" s="14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3"/>
    </row>
    <row r="428" spans="1:25">
      <c r="A428" s="128"/>
      <c r="B428" s="2" t="s">
        <v>143</v>
      </c>
      <c r="C428" s="124"/>
      <c r="D428" s="99">
        <v>0.2</v>
      </c>
      <c r="E428" s="14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3"/>
    </row>
    <row r="429" spans="1:25">
      <c r="A429" s="128"/>
      <c r="B429" s="2" t="s">
        <v>144</v>
      </c>
      <c r="C429" s="124"/>
      <c r="D429" s="99">
        <v>0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123"/>
    </row>
    <row r="430" spans="1:25">
      <c r="A430" s="128"/>
      <c r="B430" s="2" t="s">
        <v>93</v>
      </c>
      <c r="C430" s="124"/>
      <c r="D430" s="101">
        <v>0</v>
      </c>
      <c r="E430" s="14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26"/>
    </row>
    <row r="431" spans="1:25">
      <c r="A431" s="128"/>
      <c r="B431" s="109" t="s">
        <v>145</v>
      </c>
      <c r="C431" s="124"/>
      <c r="D431" s="101">
        <v>0</v>
      </c>
      <c r="E431" s="14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26"/>
    </row>
    <row r="432" spans="1:25">
      <c r="B432" s="134"/>
      <c r="C432" s="108"/>
      <c r="D432" s="121"/>
    </row>
    <row r="433" spans="1:25">
      <c r="B433" s="137" t="s">
        <v>204</v>
      </c>
      <c r="Y433" s="122" t="s">
        <v>147</v>
      </c>
    </row>
    <row r="434" spans="1:25">
      <c r="A434" s="116" t="s">
        <v>53</v>
      </c>
      <c r="B434" s="106" t="s">
        <v>113</v>
      </c>
      <c r="C434" s="103" t="s">
        <v>114</v>
      </c>
      <c r="D434" s="104" t="s">
        <v>128</v>
      </c>
      <c r="E434" s="105" t="s">
        <v>128</v>
      </c>
      <c r="F434" s="105" t="s">
        <v>128</v>
      </c>
      <c r="G434" s="14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22">
        <v>1</v>
      </c>
    </row>
    <row r="435" spans="1:25">
      <c r="A435" s="128"/>
      <c r="B435" s="107" t="s">
        <v>129</v>
      </c>
      <c r="C435" s="96" t="s">
        <v>129</v>
      </c>
      <c r="D435" s="144" t="s">
        <v>130</v>
      </c>
      <c r="E435" s="145" t="s">
        <v>135</v>
      </c>
      <c r="F435" s="145" t="s">
        <v>137</v>
      </c>
      <c r="G435" s="14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22" t="s">
        <v>1</v>
      </c>
    </row>
    <row r="436" spans="1:25">
      <c r="A436" s="128"/>
      <c r="B436" s="107"/>
      <c r="C436" s="96"/>
      <c r="D436" s="97" t="s">
        <v>149</v>
      </c>
      <c r="E436" s="98" t="s">
        <v>149</v>
      </c>
      <c r="F436" s="98" t="s">
        <v>149</v>
      </c>
      <c r="G436" s="14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22">
        <v>2</v>
      </c>
    </row>
    <row r="437" spans="1:25">
      <c r="A437" s="128"/>
      <c r="B437" s="107"/>
      <c r="C437" s="96"/>
      <c r="D437" s="120"/>
      <c r="E437" s="120"/>
      <c r="F437" s="120"/>
      <c r="G437" s="14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22">
        <v>2</v>
      </c>
    </row>
    <row r="438" spans="1:25">
      <c r="A438" s="128"/>
      <c r="B438" s="106">
        <v>1</v>
      </c>
      <c r="C438" s="102">
        <v>1</v>
      </c>
      <c r="D438" s="110">
        <v>4.3600000000000003</v>
      </c>
      <c r="E438" s="110">
        <v>4.24</v>
      </c>
      <c r="F438" s="111">
        <v>4.28</v>
      </c>
      <c r="G438" s="14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22">
        <v>1</v>
      </c>
    </row>
    <row r="439" spans="1:25">
      <c r="A439" s="128"/>
      <c r="B439" s="107">
        <v>1</v>
      </c>
      <c r="C439" s="96">
        <v>2</v>
      </c>
      <c r="D439" s="98">
        <v>4.41</v>
      </c>
      <c r="E439" s="98">
        <v>4.04</v>
      </c>
      <c r="F439" s="112">
        <v>4.38</v>
      </c>
      <c r="G439" s="14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22">
        <v>9</v>
      </c>
    </row>
    <row r="440" spans="1:25">
      <c r="A440" s="128"/>
      <c r="B440" s="107">
        <v>1</v>
      </c>
      <c r="C440" s="96">
        <v>3</v>
      </c>
      <c r="D440" s="98">
        <v>4.47</v>
      </c>
      <c r="E440" s="98">
        <v>4.2300000000000004</v>
      </c>
      <c r="F440" s="112">
        <v>4.3499999999999996</v>
      </c>
      <c r="G440" s="14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2">
        <v>16</v>
      </c>
    </row>
    <row r="441" spans="1:25">
      <c r="A441" s="128"/>
      <c r="B441" s="107">
        <v>1</v>
      </c>
      <c r="C441" s="96">
        <v>4</v>
      </c>
      <c r="D441" s="98">
        <v>4.3</v>
      </c>
      <c r="E441" s="98">
        <v>4.4400000000000004</v>
      </c>
      <c r="F441" s="112">
        <v>4.34</v>
      </c>
      <c r="G441" s="14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2">
        <v>4.3146666666666667</v>
      </c>
    </row>
    <row r="442" spans="1:25">
      <c r="A442" s="128"/>
      <c r="B442" s="107">
        <v>1</v>
      </c>
      <c r="C442" s="96">
        <v>5</v>
      </c>
      <c r="D442" s="98">
        <v>4.3600000000000003</v>
      </c>
      <c r="E442" s="98">
        <v>4.2</v>
      </c>
      <c r="F442" s="98">
        <v>4.32</v>
      </c>
      <c r="G442" s="14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23"/>
    </row>
    <row r="443" spans="1:25">
      <c r="A443" s="128"/>
      <c r="B443" s="108" t="s">
        <v>142</v>
      </c>
      <c r="C443" s="100"/>
      <c r="D443" s="113">
        <v>4.38</v>
      </c>
      <c r="E443" s="113">
        <v>4.2300000000000004</v>
      </c>
      <c r="F443" s="113">
        <v>4.3340000000000005</v>
      </c>
      <c r="G443" s="14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23"/>
    </row>
    <row r="444" spans="1:25">
      <c r="A444" s="128"/>
      <c r="B444" s="2" t="s">
        <v>143</v>
      </c>
      <c r="C444" s="124"/>
      <c r="D444" s="99">
        <v>4.3600000000000003</v>
      </c>
      <c r="E444" s="99">
        <v>4.2300000000000004</v>
      </c>
      <c r="F444" s="99">
        <v>4.34</v>
      </c>
      <c r="G444" s="14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23"/>
    </row>
    <row r="445" spans="1:25">
      <c r="A445" s="128"/>
      <c r="B445" s="2" t="s">
        <v>144</v>
      </c>
      <c r="C445" s="124"/>
      <c r="D445" s="99">
        <v>6.3639610306789218E-2</v>
      </c>
      <c r="E445" s="99">
        <v>0.14247806848775019</v>
      </c>
      <c r="F445" s="99">
        <v>3.7148351242013232E-2</v>
      </c>
      <c r="G445" s="204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123"/>
    </row>
    <row r="446" spans="1:25">
      <c r="A446" s="128"/>
      <c r="B446" s="2" t="s">
        <v>93</v>
      </c>
      <c r="C446" s="124"/>
      <c r="D446" s="101">
        <v>1.4529591394244114E-2</v>
      </c>
      <c r="E446" s="101">
        <v>3.3682758507742355E-2</v>
      </c>
      <c r="F446" s="101">
        <v>8.5713777669619816E-3</v>
      </c>
      <c r="G446" s="14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26"/>
    </row>
    <row r="447" spans="1:25">
      <c r="A447" s="128"/>
      <c r="B447" s="109" t="s">
        <v>145</v>
      </c>
      <c r="C447" s="124"/>
      <c r="D447" s="101">
        <v>1.5142150803461041E-2</v>
      </c>
      <c r="E447" s="101">
        <v>-1.9622991347342245E-2</v>
      </c>
      <c r="F447" s="101">
        <v>4.4808405438814258E-3</v>
      </c>
      <c r="G447" s="14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26"/>
    </row>
    <row r="448" spans="1:25">
      <c r="B448" s="134"/>
      <c r="C448" s="108"/>
      <c r="D448" s="121"/>
      <c r="E448" s="121"/>
      <c r="F448" s="121"/>
    </row>
    <row r="449" spans="1:25">
      <c r="B449" s="137" t="s">
        <v>205</v>
      </c>
      <c r="Y449" s="122" t="s">
        <v>147</v>
      </c>
    </row>
    <row r="450" spans="1:25">
      <c r="A450" s="116" t="s">
        <v>54</v>
      </c>
      <c r="B450" s="106" t="s">
        <v>113</v>
      </c>
      <c r="C450" s="103" t="s">
        <v>114</v>
      </c>
      <c r="D450" s="104" t="s">
        <v>128</v>
      </c>
      <c r="E450" s="105" t="s">
        <v>128</v>
      </c>
      <c r="F450" s="105" t="s">
        <v>128</v>
      </c>
      <c r="G450" s="14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22">
        <v>1</v>
      </c>
    </row>
    <row r="451" spans="1:25">
      <c r="A451" s="128"/>
      <c r="B451" s="107" t="s">
        <v>129</v>
      </c>
      <c r="C451" s="96" t="s">
        <v>129</v>
      </c>
      <c r="D451" s="144" t="s">
        <v>130</v>
      </c>
      <c r="E451" s="145" t="s">
        <v>135</v>
      </c>
      <c r="F451" s="145" t="s">
        <v>137</v>
      </c>
      <c r="G451" s="14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22" t="s">
        <v>1</v>
      </c>
    </row>
    <row r="452" spans="1:25">
      <c r="A452" s="128"/>
      <c r="B452" s="107"/>
      <c r="C452" s="96"/>
      <c r="D452" s="97" t="s">
        <v>149</v>
      </c>
      <c r="E452" s="98" t="s">
        <v>149</v>
      </c>
      <c r="F452" s="98" t="s">
        <v>149</v>
      </c>
      <c r="G452" s="14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122">
        <v>3</v>
      </c>
    </row>
    <row r="453" spans="1:25">
      <c r="A453" s="128"/>
      <c r="B453" s="107"/>
      <c r="C453" s="96"/>
      <c r="D453" s="120"/>
      <c r="E453" s="120"/>
      <c r="F453" s="120"/>
      <c r="G453" s="14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22">
        <v>3</v>
      </c>
    </row>
    <row r="454" spans="1:25">
      <c r="A454" s="128"/>
      <c r="B454" s="106">
        <v>1</v>
      </c>
      <c r="C454" s="102">
        <v>1</v>
      </c>
      <c r="D454" s="191">
        <v>0.107</v>
      </c>
      <c r="E454" s="191">
        <v>0.10300000000000001</v>
      </c>
      <c r="F454" s="194">
        <v>0.1134</v>
      </c>
      <c r="G454" s="196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198">
        <v>1</v>
      </c>
    </row>
    <row r="455" spans="1:25">
      <c r="A455" s="128"/>
      <c r="B455" s="107">
        <v>1</v>
      </c>
      <c r="C455" s="96">
        <v>2</v>
      </c>
      <c r="D455" s="199">
        <v>0.108</v>
      </c>
      <c r="E455" s="199">
        <v>0.1</v>
      </c>
      <c r="F455" s="202">
        <v>0.1119</v>
      </c>
      <c r="G455" s="196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198">
        <v>10</v>
      </c>
    </row>
    <row r="456" spans="1:25">
      <c r="A456" s="128"/>
      <c r="B456" s="107">
        <v>1</v>
      </c>
      <c r="C456" s="96">
        <v>3</v>
      </c>
      <c r="D456" s="199">
        <v>0.11199999999999999</v>
      </c>
      <c r="E456" s="199">
        <v>0.10300000000000001</v>
      </c>
      <c r="F456" s="202">
        <v>0.11299999999999999</v>
      </c>
      <c r="G456" s="196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8">
        <v>16</v>
      </c>
    </row>
    <row r="457" spans="1:25">
      <c r="A457" s="128"/>
      <c r="B457" s="107">
        <v>1</v>
      </c>
      <c r="C457" s="96">
        <v>4</v>
      </c>
      <c r="D457" s="199">
        <v>0.107</v>
      </c>
      <c r="E457" s="199">
        <v>0.10200000000000001</v>
      </c>
      <c r="F457" s="202">
        <v>0.1129</v>
      </c>
      <c r="G457" s="196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8">
        <v>0.10793999999999999</v>
      </c>
    </row>
    <row r="458" spans="1:25">
      <c r="A458" s="128"/>
      <c r="B458" s="107">
        <v>1</v>
      </c>
      <c r="C458" s="96">
        <v>5</v>
      </c>
      <c r="D458" s="199">
        <v>0.11</v>
      </c>
      <c r="E458" s="199">
        <v>0.10300000000000001</v>
      </c>
      <c r="F458" s="199">
        <v>0.1129</v>
      </c>
      <c r="G458" s="196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25"/>
    </row>
    <row r="459" spans="1:25">
      <c r="A459" s="128"/>
      <c r="B459" s="108" t="s">
        <v>142</v>
      </c>
      <c r="C459" s="100"/>
      <c r="D459" s="203">
        <v>0.10879999999999998</v>
      </c>
      <c r="E459" s="203">
        <v>0.1022</v>
      </c>
      <c r="F459" s="203">
        <v>0.11282</v>
      </c>
      <c r="G459" s="196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25"/>
    </row>
    <row r="460" spans="1:25">
      <c r="A460" s="128"/>
      <c r="B460" s="2" t="s">
        <v>143</v>
      </c>
      <c r="C460" s="124"/>
      <c r="D460" s="114">
        <v>0.108</v>
      </c>
      <c r="E460" s="114">
        <v>0.10300000000000001</v>
      </c>
      <c r="F460" s="114">
        <v>0.1129</v>
      </c>
      <c r="G460" s="196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25"/>
    </row>
    <row r="461" spans="1:25">
      <c r="A461" s="128"/>
      <c r="B461" s="2" t="s">
        <v>144</v>
      </c>
      <c r="C461" s="124"/>
      <c r="D461" s="114">
        <v>2.1679483388678767E-3</v>
      </c>
      <c r="E461" s="114">
        <v>1.3038404810405309E-3</v>
      </c>
      <c r="F461" s="114">
        <v>5.5407580708780231E-4</v>
      </c>
      <c r="G461" s="14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25"/>
    </row>
    <row r="462" spans="1:25">
      <c r="A462" s="128"/>
      <c r="B462" s="2" t="s">
        <v>93</v>
      </c>
      <c r="C462" s="124"/>
      <c r="D462" s="101">
        <v>1.9925995761653284E-2</v>
      </c>
      <c r="E462" s="101">
        <v>1.2757734648146096E-2</v>
      </c>
      <c r="F462" s="101">
        <v>4.9111487953182259E-3</v>
      </c>
      <c r="G462" s="14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26"/>
    </row>
    <row r="463" spans="1:25">
      <c r="A463" s="128"/>
      <c r="B463" s="109" t="s">
        <v>145</v>
      </c>
      <c r="C463" s="124"/>
      <c r="D463" s="101">
        <v>7.9673892903464605E-3</v>
      </c>
      <c r="E463" s="101">
        <v>-5.3177691309986952E-2</v>
      </c>
      <c r="F463" s="101">
        <v>4.5210302019640602E-2</v>
      </c>
      <c r="G463" s="14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26"/>
    </row>
    <row r="464" spans="1:25">
      <c r="B464" s="134"/>
      <c r="C464" s="108"/>
      <c r="D464" s="121"/>
      <c r="E464" s="121"/>
      <c r="F464" s="121"/>
    </row>
    <row r="465" spans="1:25">
      <c r="B465" s="137" t="s">
        <v>206</v>
      </c>
      <c r="Y465" s="122" t="s">
        <v>64</v>
      </c>
    </row>
    <row r="466" spans="1:25">
      <c r="A466" s="116" t="s">
        <v>26</v>
      </c>
      <c r="B466" s="106" t="s">
        <v>113</v>
      </c>
      <c r="C466" s="103" t="s">
        <v>114</v>
      </c>
      <c r="D466" s="104" t="s">
        <v>128</v>
      </c>
      <c r="E466" s="105" t="s">
        <v>128</v>
      </c>
      <c r="F466" s="105" t="s">
        <v>128</v>
      </c>
      <c r="G466" s="105" t="s">
        <v>128</v>
      </c>
      <c r="H466" s="105" t="s">
        <v>128</v>
      </c>
      <c r="I466" s="105" t="s">
        <v>128</v>
      </c>
      <c r="J466" s="105" t="s">
        <v>128</v>
      </c>
      <c r="K466" s="105" t="s">
        <v>128</v>
      </c>
      <c r="L466" s="105" t="s">
        <v>128</v>
      </c>
      <c r="M466" s="105" t="s">
        <v>128</v>
      </c>
      <c r="N466" s="14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22">
        <v>1</v>
      </c>
    </row>
    <row r="467" spans="1:25">
      <c r="A467" s="128"/>
      <c r="B467" s="107" t="s">
        <v>129</v>
      </c>
      <c r="C467" s="96" t="s">
        <v>129</v>
      </c>
      <c r="D467" s="144" t="s">
        <v>130</v>
      </c>
      <c r="E467" s="145" t="s">
        <v>131</v>
      </c>
      <c r="F467" s="145" t="s">
        <v>132</v>
      </c>
      <c r="G467" s="145" t="s">
        <v>148</v>
      </c>
      <c r="H467" s="145" t="s">
        <v>133</v>
      </c>
      <c r="I467" s="145" t="s">
        <v>134</v>
      </c>
      <c r="J467" s="145" t="s">
        <v>135</v>
      </c>
      <c r="K467" s="145" t="s">
        <v>136</v>
      </c>
      <c r="L467" s="145" t="s">
        <v>137</v>
      </c>
      <c r="M467" s="145" t="s">
        <v>138</v>
      </c>
      <c r="N467" s="14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22" t="s">
        <v>3</v>
      </c>
    </row>
    <row r="468" spans="1:25">
      <c r="A468" s="128"/>
      <c r="B468" s="107"/>
      <c r="C468" s="96"/>
      <c r="D468" s="97" t="s">
        <v>149</v>
      </c>
      <c r="E468" s="98" t="s">
        <v>149</v>
      </c>
      <c r="F468" s="98" t="s">
        <v>149</v>
      </c>
      <c r="G468" s="98" t="s">
        <v>150</v>
      </c>
      <c r="H468" s="98" t="s">
        <v>149</v>
      </c>
      <c r="I468" s="98" t="s">
        <v>150</v>
      </c>
      <c r="J468" s="98" t="s">
        <v>149</v>
      </c>
      <c r="K468" s="98" t="s">
        <v>149</v>
      </c>
      <c r="L468" s="98" t="s">
        <v>149</v>
      </c>
      <c r="M468" s="98" t="s">
        <v>149</v>
      </c>
      <c r="N468" s="14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122">
        <v>2</v>
      </c>
    </row>
    <row r="469" spans="1:25">
      <c r="A469" s="128"/>
      <c r="B469" s="107"/>
      <c r="C469" s="96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4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122">
        <v>3</v>
      </c>
    </row>
    <row r="470" spans="1:25">
      <c r="A470" s="128"/>
      <c r="B470" s="106">
        <v>1</v>
      </c>
      <c r="C470" s="102">
        <v>1</v>
      </c>
      <c r="D470" s="110">
        <v>1.49</v>
      </c>
      <c r="E470" s="110">
        <v>1.5</v>
      </c>
      <c r="F470" s="111">
        <v>1.4532</v>
      </c>
      <c r="G470" s="110">
        <v>1.49</v>
      </c>
      <c r="H470" s="111">
        <v>1.5</v>
      </c>
      <c r="I470" s="110">
        <v>1.556</v>
      </c>
      <c r="J470" s="139">
        <v>0.5</v>
      </c>
      <c r="K470" s="110">
        <v>1.48</v>
      </c>
      <c r="L470" s="110">
        <v>1.4</v>
      </c>
      <c r="M470" s="110">
        <v>1.49</v>
      </c>
      <c r="N470" s="14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22">
        <v>1</v>
      </c>
    </row>
    <row r="471" spans="1:25">
      <c r="A471" s="128"/>
      <c r="B471" s="107">
        <v>1</v>
      </c>
      <c r="C471" s="96">
        <v>2</v>
      </c>
      <c r="D471" s="98">
        <v>1.46</v>
      </c>
      <c r="E471" s="98">
        <v>1.5</v>
      </c>
      <c r="F471" s="112">
        <v>1.3640000000000001</v>
      </c>
      <c r="G471" s="98">
        <v>1.49</v>
      </c>
      <c r="H471" s="112">
        <v>1.5</v>
      </c>
      <c r="I471" s="98">
        <v>1.55</v>
      </c>
      <c r="J471" s="141">
        <v>0.2</v>
      </c>
      <c r="K471" s="98">
        <v>1.46</v>
      </c>
      <c r="L471" s="98">
        <v>1.6</v>
      </c>
      <c r="M471" s="98">
        <v>1.45</v>
      </c>
      <c r="N471" s="14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22" t="e">
        <v>#N/A</v>
      </c>
    </row>
    <row r="472" spans="1:25">
      <c r="A472" s="128"/>
      <c r="B472" s="107">
        <v>1</v>
      </c>
      <c r="C472" s="96">
        <v>3</v>
      </c>
      <c r="D472" s="98">
        <v>1.47</v>
      </c>
      <c r="E472" s="98">
        <v>1.5</v>
      </c>
      <c r="F472" s="112">
        <v>1.4864999999999999</v>
      </c>
      <c r="G472" s="98">
        <v>1.51</v>
      </c>
      <c r="H472" s="112">
        <v>1.5</v>
      </c>
      <c r="I472" s="98">
        <v>1.5389999999999999</v>
      </c>
      <c r="J472" s="141">
        <v>0.1</v>
      </c>
      <c r="K472" s="112">
        <v>1.44</v>
      </c>
      <c r="L472" s="99">
        <v>1.5</v>
      </c>
      <c r="M472" s="99">
        <v>1.46</v>
      </c>
      <c r="N472" s="14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22">
        <v>16</v>
      </c>
    </row>
    <row r="473" spans="1:25">
      <c r="A473" s="128"/>
      <c r="B473" s="107">
        <v>1</v>
      </c>
      <c r="C473" s="96">
        <v>4</v>
      </c>
      <c r="D473" s="98">
        <v>1.5</v>
      </c>
      <c r="E473" s="98">
        <v>1.4</v>
      </c>
      <c r="F473" s="112">
        <v>1.3036000000000001</v>
      </c>
      <c r="G473" s="98">
        <v>1.47</v>
      </c>
      <c r="H473" s="112">
        <v>1.7</v>
      </c>
      <c r="I473" s="98">
        <v>1.6679999999999999</v>
      </c>
      <c r="J473" s="141" t="s">
        <v>111</v>
      </c>
      <c r="K473" s="112">
        <v>1.41</v>
      </c>
      <c r="L473" s="99">
        <v>1.6</v>
      </c>
      <c r="M473" s="99">
        <v>1.48</v>
      </c>
      <c r="N473" s="14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22">
        <v>1.4972777777777777</v>
      </c>
    </row>
    <row r="474" spans="1:25">
      <c r="A474" s="128"/>
      <c r="B474" s="107">
        <v>1</v>
      </c>
      <c r="C474" s="96">
        <v>5</v>
      </c>
      <c r="D474" s="98">
        <v>1.54</v>
      </c>
      <c r="E474" s="98">
        <v>1.5</v>
      </c>
      <c r="F474" s="98">
        <v>1.5122</v>
      </c>
      <c r="G474" s="98">
        <v>1.5</v>
      </c>
      <c r="H474" s="98">
        <v>1.6</v>
      </c>
      <c r="I474" s="98">
        <v>1.575</v>
      </c>
      <c r="J474" s="140" t="s">
        <v>111</v>
      </c>
      <c r="K474" s="98">
        <v>1.46</v>
      </c>
      <c r="L474" s="98">
        <v>1.6</v>
      </c>
      <c r="M474" s="98">
        <v>1.42</v>
      </c>
      <c r="N474" s="14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23"/>
    </row>
    <row r="475" spans="1:25">
      <c r="A475" s="128"/>
      <c r="B475" s="108" t="s">
        <v>142</v>
      </c>
      <c r="C475" s="100"/>
      <c r="D475" s="113">
        <v>1.492</v>
      </c>
      <c r="E475" s="113">
        <v>1.48</v>
      </c>
      <c r="F475" s="113">
        <v>1.4239000000000002</v>
      </c>
      <c r="G475" s="113">
        <v>1.492</v>
      </c>
      <c r="H475" s="113">
        <v>1.56</v>
      </c>
      <c r="I475" s="113">
        <v>1.5775999999999999</v>
      </c>
      <c r="J475" s="113">
        <v>0.26666666666666666</v>
      </c>
      <c r="K475" s="113">
        <v>1.45</v>
      </c>
      <c r="L475" s="113">
        <v>1.5399999999999998</v>
      </c>
      <c r="M475" s="113">
        <v>1.4600000000000002</v>
      </c>
      <c r="N475" s="14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23"/>
    </row>
    <row r="476" spans="1:25">
      <c r="A476" s="128"/>
      <c r="B476" s="2" t="s">
        <v>143</v>
      </c>
      <c r="C476" s="124"/>
      <c r="D476" s="99">
        <v>1.49</v>
      </c>
      <c r="E476" s="99">
        <v>1.5</v>
      </c>
      <c r="F476" s="99">
        <v>1.4532</v>
      </c>
      <c r="G476" s="99">
        <v>1.49</v>
      </c>
      <c r="H476" s="99">
        <v>1.5</v>
      </c>
      <c r="I476" s="99">
        <v>1.556</v>
      </c>
      <c r="J476" s="99">
        <v>0.2</v>
      </c>
      <c r="K476" s="99">
        <v>1.46</v>
      </c>
      <c r="L476" s="99">
        <v>1.6</v>
      </c>
      <c r="M476" s="99">
        <v>1.46</v>
      </c>
      <c r="N476" s="14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123"/>
    </row>
    <row r="477" spans="1:25">
      <c r="A477" s="128"/>
      <c r="B477" s="2" t="s">
        <v>144</v>
      </c>
      <c r="C477" s="124"/>
      <c r="D477" s="114">
        <v>3.1144823004794899E-2</v>
      </c>
      <c r="E477" s="114">
        <v>4.4721359549995836E-2</v>
      </c>
      <c r="F477" s="114">
        <v>8.7513199004492975E-2</v>
      </c>
      <c r="G477" s="114">
        <v>1.4832396974191338E-2</v>
      </c>
      <c r="H477" s="114">
        <v>8.9442719099991574E-2</v>
      </c>
      <c r="I477" s="114">
        <v>5.2194827329918397E-2</v>
      </c>
      <c r="J477" s="114">
        <v>0.20816659994661338</v>
      </c>
      <c r="K477" s="114">
        <v>2.6457513110645932E-2</v>
      </c>
      <c r="L477" s="114">
        <v>8.9442719099991672E-2</v>
      </c>
      <c r="M477" s="114">
        <v>2.7386127875258331E-2</v>
      </c>
      <c r="N477" s="14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125"/>
    </row>
    <row r="478" spans="1:25">
      <c r="A478" s="128"/>
      <c r="B478" s="2" t="s">
        <v>93</v>
      </c>
      <c r="C478" s="124"/>
      <c r="D478" s="101">
        <v>2.0874546249862534E-2</v>
      </c>
      <c r="E478" s="101">
        <v>3.0217134831078268E-2</v>
      </c>
      <c r="F478" s="101">
        <v>6.1460214203590817E-2</v>
      </c>
      <c r="G478" s="101">
        <v>9.9412848352488856E-3</v>
      </c>
      <c r="H478" s="101">
        <v>5.7335076346148442E-2</v>
      </c>
      <c r="I478" s="101">
        <v>3.3084956471804261E-2</v>
      </c>
      <c r="J478" s="101">
        <v>0.78062474979980023</v>
      </c>
      <c r="K478" s="101">
        <v>1.8246560765962712E-2</v>
      </c>
      <c r="L478" s="101">
        <v>5.8079687727267328E-2</v>
      </c>
      <c r="M478" s="101">
        <v>1.8757621832368718E-2</v>
      </c>
      <c r="N478" s="14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26"/>
    </row>
    <row r="479" spans="1:25">
      <c r="A479" s="128"/>
      <c r="B479" s="109" t="s">
        <v>145</v>
      </c>
      <c r="C479" s="124"/>
      <c r="D479" s="101">
        <v>-3.52491558754775E-3</v>
      </c>
      <c r="E479" s="101">
        <v>-1.1539460502393184E-2</v>
      </c>
      <c r="F479" s="101">
        <v>-4.9007457979295621E-2</v>
      </c>
      <c r="G479" s="101">
        <v>-3.52491558754775E-3</v>
      </c>
      <c r="H479" s="101">
        <v>4.1890838929909968E-2</v>
      </c>
      <c r="I479" s="101">
        <v>5.3645504805016397E-2</v>
      </c>
      <c r="J479" s="101">
        <v>-0.82189900189232312</v>
      </c>
      <c r="K479" s="101">
        <v>-3.157582278950688E-2</v>
      </c>
      <c r="L479" s="101">
        <v>2.8533264071834097E-2</v>
      </c>
      <c r="M479" s="101">
        <v>-2.4897035360468833E-2</v>
      </c>
      <c r="N479" s="14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6"/>
    </row>
    <row r="480" spans="1:25">
      <c r="B480" s="134"/>
      <c r="C480" s="108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</row>
    <row r="481" spans="1:25">
      <c r="B481" s="137" t="s">
        <v>207</v>
      </c>
      <c r="Y481" s="122" t="s">
        <v>147</v>
      </c>
    </row>
    <row r="482" spans="1:25">
      <c r="A482" s="116" t="s">
        <v>55</v>
      </c>
      <c r="B482" s="106" t="s">
        <v>113</v>
      </c>
      <c r="C482" s="103" t="s">
        <v>114</v>
      </c>
      <c r="D482" s="104" t="s">
        <v>128</v>
      </c>
      <c r="E482" s="105" t="s">
        <v>128</v>
      </c>
      <c r="F482" s="105" t="s">
        <v>128</v>
      </c>
      <c r="G482" s="14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22">
        <v>1</v>
      </c>
    </row>
    <row r="483" spans="1:25">
      <c r="A483" s="128"/>
      <c r="B483" s="107" t="s">
        <v>129</v>
      </c>
      <c r="C483" s="96" t="s">
        <v>129</v>
      </c>
      <c r="D483" s="144" t="s">
        <v>130</v>
      </c>
      <c r="E483" s="145" t="s">
        <v>135</v>
      </c>
      <c r="F483" s="145" t="s">
        <v>137</v>
      </c>
      <c r="G483" s="14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22" t="s">
        <v>1</v>
      </c>
    </row>
    <row r="484" spans="1:25">
      <c r="A484" s="128"/>
      <c r="B484" s="107"/>
      <c r="C484" s="96"/>
      <c r="D484" s="97" t="s">
        <v>149</v>
      </c>
      <c r="E484" s="98" t="s">
        <v>149</v>
      </c>
      <c r="F484" s="98" t="s">
        <v>149</v>
      </c>
      <c r="G484" s="14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22">
        <v>2</v>
      </c>
    </row>
    <row r="485" spans="1:25">
      <c r="A485" s="128"/>
      <c r="B485" s="107"/>
      <c r="C485" s="96"/>
      <c r="D485" s="120"/>
      <c r="E485" s="120"/>
      <c r="F485" s="120"/>
      <c r="G485" s="14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22">
        <v>2</v>
      </c>
    </row>
    <row r="486" spans="1:25">
      <c r="A486" s="128"/>
      <c r="B486" s="106">
        <v>1</v>
      </c>
      <c r="C486" s="102">
        <v>1</v>
      </c>
      <c r="D486" s="110">
        <v>2.36</v>
      </c>
      <c r="E486" s="110">
        <v>2.13</v>
      </c>
      <c r="F486" s="111">
        <v>2.25</v>
      </c>
      <c r="G486" s="14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22">
        <v>1</v>
      </c>
    </row>
    <row r="487" spans="1:25">
      <c r="A487" s="128"/>
      <c r="B487" s="107">
        <v>1</v>
      </c>
      <c r="C487" s="96">
        <v>2</v>
      </c>
      <c r="D487" s="98">
        <v>2.34</v>
      </c>
      <c r="E487" s="98">
        <v>2.17</v>
      </c>
      <c r="F487" s="112">
        <v>2.2770000000000001</v>
      </c>
      <c r="G487" s="14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22">
        <v>11</v>
      </c>
    </row>
    <row r="488" spans="1:25">
      <c r="A488" s="128"/>
      <c r="B488" s="107">
        <v>1</v>
      </c>
      <c r="C488" s="96">
        <v>3</v>
      </c>
      <c r="D488" s="98">
        <v>2.4</v>
      </c>
      <c r="E488" s="98">
        <v>2.2200000000000002</v>
      </c>
      <c r="F488" s="112">
        <v>2.3029999999999999</v>
      </c>
      <c r="G488" s="14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22">
        <v>16</v>
      </c>
    </row>
    <row r="489" spans="1:25">
      <c r="A489" s="128"/>
      <c r="B489" s="107">
        <v>1</v>
      </c>
      <c r="C489" s="96">
        <v>4</v>
      </c>
      <c r="D489" s="98">
        <v>2.4</v>
      </c>
      <c r="E489" s="98">
        <v>2.37</v>
      </c>
      <c r="F489" s="112">
        <v>2.2850000000000001</v>
      </c>
      <c r="G489" s="14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22">
        <v>2.3006000000000002</v>
      </c>
    </row>
    <row r="490" spans="1:25">
      <c r="A490" s="128"/>
      <c r="B490" s="107">
        <v>1</v>
      </c>
      <c r="C490" s="96">
        <v>5</v>
      </c>
      <c r="D490" s="98">
        <v>2.35</v>
      </c>
      <c r="E490" s="98">
        <v>2.35</v>
      </c>
      <c r="F490" s="98">
        <v>2.3039999999999998</v>
      </c>
      <c r="G490" s="14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23"/>
    </row>
    <row r="491" spans="1:25">
      <c r="A491" s="128"/>
      <c r="B491" s="108" t="s">
        <v>142</v>
      </c>
      <c r="C491" s="100"/>
      <c r="D491" s="113">
        <v>2.37</v>
      </c>
      <c r="E491" s="113">
        <v>2.2480000000000002</v>
      </c>
      <c r="F491" s="113">
        <v>2.2838000000000003</v>
      </c>
      <c r="G491" s="14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23"/>
    </row>
    <row r="492" spans="1:25">
      <c r="A492" s="128"/>
      <c r="B492" s="2" t="s">
        <v>143</v>
      </c>
      <c r="C492" s="124"/>
      <c r="D492" s="99">
        <v>2.36</v>
      </c>
      <c r="E492" s="99">
        <v>2.2200000000000002</v>
      </c>
      <c r="F492" s="99">
        <v>2.2850000000000001</v>
      </c>
      <c r="G492" s="14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3"/>
    </row>
    <row r="493" spans="1:25">
      <c r="A493" s="128"/>
      <c r="B493" s="2" t="s">
        <v>144</v>
      </c>
      <c r="C493" s="124"/>
      <c r="D493" s="99">
        <v>2.8284271247461888E-2</v>
      </c>
      <c r="E493" s="99">
        <v>0.10733126291998998</v>
      </c>
      <c r="F493" s="99">
        <v>2.2174309459372061E-2</v>
      </c>
      <c r="G493" s="204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123"/>
    </row>
    <row r="494" spans="1:25">
      <c r="A494" s="128"/>
      <c r="B494" s="2" t="s">
        <v>93</v>
      </c>
      <c r="C494" s="124"/>
      <c r="D494" s="101">
        <v>1.1934291665595733E-2</v>
      </c>
      <c r="E494" s="101">
        <v>4.7745223718856748E-2</v>
      </c>
      <c r="F494" s="101">
        <v>9.7093920042788592E-3</v>
      </c>
      <c r="G494" s="14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26"/>
    </row>
    <row r="495" spans="1:25">
      <c r="A495" s="128"/>
      <c r="B495" s="109" t="s">
        <v>145</v>
      </c>
      <c r="C495" s="124"/>
      <c r="D495" s="101">
        <v>3.0166043640789342E-2</v>
      </c>
      <c r="E495" s="101">
        <v>-2.2863600799791328E-2</v>
      </c>
      <c r="F495" s="101">
        <v>-7.3024428409980136E-3</v>
      </c>
      <c r="G495" s="14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126"/>
    </row>
    <row r="496" spans="1:25">
      <c r="B496" s="134"/>
      <c r="C496" s="108"/>
      <c r="D496" s="121"/>
      <c r="E496" s="121"/>
      <c r="F496" s="121"/>
    </row>
    <row r="497" spans="1:25">
      <c r="B497" s="137" t="s">
        <v>208</v>
      </c>
      <c r="Y497" s="122" t="s">
        <v>147</v>
      </c>
    </row>
    <row r="498" spans="1:25">
      <c r="A498" s="116" t="s">
        <v>29</v>
      </c>
      <c r="B498" s="106" t="s">
        <v>113</v>
      </c>
      <c r="C498" s="103" t="s">
        <v>114</v>
      </c>
      <c r="D498" s="104" t="s">
        <v>128</v>
      </c>
      <c r="E498" s="105" t="s">
        <v>128</v>
      </c>
      <c r="F498" s="105" t="s">
        <v>128</v>
      </c>
      <c r="G498" s="14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22">
        <v>1</v>
      </c>
    </row>
    <row r="499" spans="1:25">
      <c r="A499" s="128"/>
      <c r="B499" s="107" t="s">
        <v>129</v>
      </c>
      <c r="C499" s="96" t="s">
        <v>129</v>
      </c>
      <c r="D499" s="144" t="s">
        <v>130</v>
      </c>
      <c r="E499" s="145" t="s">
        <v>135</v>
      </c>
      <c r="F499" s="145" t="s">
        <v>137</v>
      </c>
      <c r="G499" s="14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22" t="s">
        <v>3</v>
      </c>
    </row>
    <row r="500" spans="1:25">
      <c r="A500" s="128"/>
      <c r="B500" s="107"/>
      <c r="C500" s="96"/>
      <c r="D500" s="97" t="s">
        <v>149</v>
      </c>
      <c r="E500" s="98" t="s">
        <v>149</v>
      </c>
      <c r="F500" s="98" t="s">
        <v>149</v>
      </c>
      <c r="G500" s="14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22">
        <v>1</v>
      </c>
    </row>
    <row r="501" spans="1:25">
      <c r="A501" s="128"/>
      <c r="B501" s="107"/>
      <c r="C501" s="96"/>
      <c r="D501" s="120"/>
      <c r="E501" s="120"/>
      <c r="F501" s="120"/>
      <c r="G501" s="14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122">
        <v>1</v>
      </c>
    </row>
    <row r="502" spans="1:25">
      <c r="A502" s="128"/>
      <c r="B502" s="106">
        <v>1</v>
      </c>
      <c r="C502" s="102">
        <v>1</v>
      </c>
      <c r="D502" s="207">
        <v>21.1</v>
      </c>
      <c r="E502" s="217" t="s">
        <v>111</v>
      </c>
      <c r="F502" s="208">
        <v>19</v>
      </c>
      <c r="G502" s="209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1">
        <v>1</v>
      </c>
    </row>
    <row r="503" spans="1:25">
      <c r="A503" s="128"/>
      <c r="B503" s="107">
        <v>1</v>
      </c>
      <c r="C503" s="96">
        <v>2</v>
      </c>
      <c r="D503" s="212">
        <v>20.7</v>
      </c>
      <c r="E503" s="218" t="s">
        <v>111</v>
      </c>
      <c r="F503" s="213">
        <v>18.5</v>
      </c>
      <c r="G503" s="209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1">
        <v>12</v>
      </c>
    </row>
    <row r="504" spans="1:25">
      <c r="A504" s="128"/>
      <c r="B504" s="107">
        <v>1</v>
      </c>
      <c r="C504" s="96">
        <v>3</v>
      </c>
      <c r="D504" s="212">
        <v>21</v>
      </c>
      <c r="E504" s="218" t="s">
        <v>111</v>
      </c>
      <c r="F504" s="213">
        <v>20</v>
      </c>
      <c r="G504" s="209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1">
        <v>16</v>
      </c>
    </row>
    <row r="505" spans="1:25">
      <c r="A505" s="128"/>
      <c r="B505" s="107">
        <v>1</v>
      </c>
      <c r="C505" s="96">
        <v>4</v>
      </c>
      <c r="D505" s="212">
        <v>21.3</v>
      </c>
      <c r="E505" s="218" t="s">
        <v>111</v>
      </c>
      <c r="F505" s="213">
        <v>20.5</v>
      </c>
      <c r="G505" s="209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1">
        <v>20.239999999999998</v>
      </c>
    </row>
    <row r="506" spans="1:25">
      <c r="A506" s="128"/>
      <c r="B506" s="107">
        <v>1</v>
      </c>
      <c r="C506" s="96">
        <v>5</v>
      </c>
      <c r="D506" s="212">
        <v>20.5</v>
      </c>
      <c r="E506" s="218" t="s">
        <v>111</v>
      </c>
      <c r="F506" s="212">
        <v>19.8</v>
      </c>
      <c r="G506" s="209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4"/>
    </row>
    <row r="507" spans="1:25">
      <c r="A507" s="128"/>
      <c r="B507" s="108" t="s">
        <v>142</v>
      </c>
      <c r="C507" s="100"/>
      <c r="D507" s="215">
        <v>20.919999999999998</v>
      </c>
      <c r="E507" s="215" t="s">
        <v>237</v>
      </c>
      <c r="F507" s="215">
        <v>19.559999999999999</v>
      </c>
      <c r="G507" s="209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4"/>
    </row>
    <row r="508" spans="1:25">
      <c r="A508" s="128"/>
      <c r="B508" s="2" t="s">
        <v>143</v>
      </c>
      <c r="C508" s="124"/>
      <c r="D508" s="216">
        <v>21</v>
      </c>
      <c r="E508" s="216" t="s">
        <v>237</v>
      </c>
      <c r="F508" s="216">
        <v>19.8</v>
      </c>
      <c r="G508" s="209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4"/>
    </row>
    <row r="509" spans="1:25">
      <c r="A509" s="128"/>
      <c r="B509" s="2" t="s">
        <v>144</v>
      </c>
      <c r="C509" s="124"/>
      <c r="D509" s="216">
        <v>0.31937438845342675</v>
      </c>
      <c r="E509" s="216" t="s">
        <v>237</v>
      </c>
      <c r="F509" s="216">
        <v>0.80187280786917825</v>
      </c>
      <c r="G509" s="209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4"/>
    </row>
    <row r="510" spans="1:25">
      <c r="A510" s="128"/>
      <c r="B510" s="2" t="s">
        <v>93</v>
      </c>
      <c r="C510" s="124"/>
      <c r="D510" s="101">
        <v>1.5266462163165717E-2</v>
      </c>
      <c r="E510" s="101" t="s">
        <v>237</v>
      </c>
      <c r="F510" s="101">
        <v>4.099554232460012E-2</v>
      </c>
      <c r="G510" s="14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26"/>
    </row>
    <row r="511" spans="1:25">
      <c r="A511" s="128"/>
      <c r="B511" s="109" t="s">
        <v>145</v>
      </c>
      <c r="C511" s="124"/>
      <c r="D511" s="101">
        <v>3.359683794466406E-2</v>
      </c>
      <c r="E511" s="101" t="s">
        <v>237</v>
      </c>
      <c r="F511" s="101">
        <v>-3.359683794466406E-2</v>
      </c>
      <c r="G511" s="14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26"/>
    </row>
    <row r="512" spans="1:25">
      <c r="B512" s="134"/>
      <c r="C512" s="108"/>
      <c r="D512" s="121"/>
      <c r="E512" s="121"/>
      <c r="F512" s="121"/>
    </row>
    <row r="513" spans="1:25">
      <c r="B513" s="137" t="s">
        <v>209</v>
      </c>
      <c r="Y513" s="122" t="s">
        <v>147</v>
      </c>
    </row>
    <row r="514" spans="1:25">
      <c r="A514" s="116" t="s">
        <v>31</v>
      </c>
      <c r="B514" s="106" t="s">
        <v>113</v>
      </c>
      <c r="C514" s="103" t="s">
        <v>114</v>
      </c>
      <c r="D514" s="104" t="s">
        <v>128</v>
      </c>
      <c r="E514" s="14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22">
        <v>1</v>
      </c>
    </row>
    <row r="515" spans="1:25">
      <c r="A515" s="128"/>
      <c r="B515" s="107" t="s">
        <v>129</v>
      </c>
      <c r="C515" s="96" t="s">
        <v>129</v>
      </c>
      <c r="D515" s="144" t="s">
        <v>135</v>
      </c>
      <c r="E515" s="14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22" t="s">
        <v>3</v>
      </c>
    </row>
    <row r="516" spans="1:25">
      <c r="A516" s="128"/>
      <c r="B516" s="107"/>
      <c r="C516" s="96"/>
      <c r="D516" s="97" t="s">
        <v>149</v>
      </c>
      <c r="E516" s="14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22">
        <v>1</v>
      </c>
    </row>
    <row r="517" spans="1:25">
      <c r="A517" s="128"/>
      <c r="B517" s="107"/>
      <c r="C517" s="96"/>
      <c r="D517" s="120"/>
      <c r="E517" s="14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22">
        <v>1</v>
      </c>
    </row>
    <row r="518" spans="1:25">
      <c r="A518" s="128"/>
      <c r="B518" s="106">
        <v>1</v>
      </c>
      <c r="C518" s="102">
        <v>1</v>
      </c>
      <c r="D518" s="207">
        <v>18.600000000000001</v>
      </c>
      <c r="E518" s="209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1">
        <v>1</v>
      </c>
    </row>
    <row r="519" spans="1:25">
      <c r="A519" s="128"/>
      <c r="B519" s="107">
        <v>1</v>
      </c>
      <c r="C519" s="96">
        <v>2</v>
      </c>
      <c r="D519" s="212">
        <v>18.7</v>
      </c>
      <c r="E519" s="209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1">
        <v>13</v>
      </c>
    </row>
    <row r="520" spans="1:25">
      <c r="A520" s="128"/>
      <c r="B520" s="107">
        <v>1</v>
      </c>
      <c r="C520" s="96">
        <v>3</v>
      </c>
      <c r="D520" s="212">
        <v>19.5</v>
      </c>
      <c r="E520" s="209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1">
        <v>16</v>
      </c>
    </row>
    <row r="521" spans="1:25">
      <c r="A521" s="128"/>
      <c r="B521" s="107">
        <v>1</v>
      </c>
      <c r="C521" s="96">
        <v>4</v>
      </c>
      <c r="D521" s="212">
        <v>18.899999999999999</v>
      </c>
      <c r="E521" s="209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1">
        <v>18.859999999999996</v>
      </c>
    </row>
    <row r="522" spans="1:25">
      <c r="A522" s="128"/>
      <c r="B522" s="107">
        <v>1</v>
      </c>
      <c r="C522" s="96">
        <v>5</v>
      </c>
      <c r="D522" s="212">
        <v>18.600000000000001</v>
      </c>
      <c r="E522" s="209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4"/>
    </row>
    <row r="523" spans="1:25">
      <c r="A523" s="128"/>
      <c r="B523" s="108" t="s">
        <v>142</v>
      </c>
      <c r="C523" s="100"/>
      <c r="D523" s="215">
        <v>18.859999999999996</v>
      </c>
      <c r="E523" s="209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4"/>
    </row>
    <row r="524" spans="1:25">
      <c r="A524" s="128"/>
      <c r="B524" s="2" t="s">
        <v>143</v>
      </c>
      <c r="C524" s="124"/>
      <c r="D524" s="216">
        <v>18.7</v>
      </c>
      <c r="E524" s="209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4"/>
    </row>
    <row r="525" spans="1:25">
      <c r="A525" s="128"/>
      <c r="B525" s="2" t="s">
        <v>144</v>
      </c>
      <c r="C525" s="124"/>
      <c r="D525" s="216">
        <v>0.37815340802378034</v>
      </c>
      <c r="E525" s="209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4"/>
    </row>
    <row r="526" spans="1:25">
      <c r="A526" s="128"/>
      <c r="B526" s="2" t="s">
        <v>93</v>
      </c>
      <c r="C526" s="124"/>
      <c r="D526" s="101">
        <v>2.005055185704032E-2</v>
      </c>
      <c r="E526" s="14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26"/>
    </row>
    <row r="527" spans="1:25">
      <c r="A527" s="128"/>
      <c r="B527" s="109" t="s">
        <v>145</v>
      </c>
      <c r="C527" s="124"/>
      <c r="D527" s="101">
        <v>0</v>
      </c>
      <c r="E527" s="14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26"/>
    </row>
    <row r="528" spans="1:25">
      <c r="B528" s="134"/>
      <c r="C528" s="108"/>
      <c r="D528" s="121"/>
    </row>
    <row r="529" spans="1:25">
      <c r="B529" s="137" t="s">
        <v>210</v>
      </c>
      <c r="Y529" s="122" t="s">
        <v>64</v>
      </c>
    </row>
    <row r="530" spans="1:25">
      <c r="A530" s="116" t="s">
        <v>34</v>
      </c>
      <c r="B530" s="106" t="s">
        <v>113</v>
      </c>
      <c r="C530" s="103" t="s">
        <v>114</v>
      </c>
      <c r="D530" s="104" t="s">
        <v>128</v>
      </c>
      <c r="E530" s="105" t="s">
        <v>128</v>
      </c>
      <c r="F530" s="105" t="s">
        <v>128</v>
      </c>
      <c r="G530" s="105" t="s">
        <v>128</v>
      </c>
      <c r="H530" s="105" t="s">
        <v>128</v>
      </c>
      <c r="I530" s="105" t="s">
        <v>128</v>
      </c>
      <c r="J530" s="105" t="s">
        <v>128</v>
      </c>
      <c r="K530" s="105" t="s">
        <v>128</v>
      </c>
      <c r="L530" s="105" t="s">
        <v>128</v>
      </c>
      <c r="M530" s="105" t="s">
        <v>128</v>
      </c>
      <c r="N530" s="14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22">
        <v>1</v>
      </c>
    </row>
    <row r="531" spans="1:25">
      <c r="A531" s="128"/>
      <c r="B531" s="107" t="s">
        <v>129</v>
      </c>
      <c r="C531" s="96" t="s">
        <v>129</v>
      </c>
      <c r="D531" s="144" t="s">
        <v>130</v>
      </c>
      <c r="E531" s="145" t="s">
        <v>131</v>
      </c>
      <c r="F531" s="145" t="s">
        <v>132</v>
      </c>
      <c r="G531" s="145" t="s">
        <v>148</v>
      </c>
      <c r="H531" s="145" t="s">
        <v>133</v>
      </c>
      <c r="I531" s="145" t="s">
        <v>134</v>
      </c>
      <c r="J531" s="145" t="s">
        <v>135</v>
      </c>
      <c r="K531" s="145" t="s">
        <v>136</v>
      </c>
      <c r="L531" s="145" t="s">
        <v>137</v>
      </c>
      <c r="M531" s="145" t="s">
        <v>138</v>
      </c>
      <c r="N531" s="14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2" t="s">
        <v>3</v>
      </c>
    </row>
    <row r="532" spans="1:25">
      <c r="A532" s="128"/>
      <c r="B532" s="107"/>
      <c r="C532" s="96"/>
      <c r="D532" s="97" t="s">
        <v>149</v>
      </c>
      <c r="E532" s="98" t="s">
        <v>115</v>
      </c>
      <c r="F532" s="98" t="s">
        <v>115</v>
      </c>
      <c r="G532" s="98" t="s">
        <v>150</v>
      </c>
      <c r="H532" s="98" t="s">
        <v>115</v>
      </c>
      <c r="I532" s="98" t="s">
        <v>150</v>
      </c>
      <c r="J532" s="98" t="s">
        <v>149</v>
      </c>
      <c r="K532" s="98" t="s">
        <v>149</v>
      </c>
      <c r="L532" s="98" t="s">
        <v>149</v>
      </c>
      <c r="M532" s="98" t="s">
        <v>149</v>
      </c>
      <c r="N532" s="14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2">
        <v>0</v>
      </c>
    </row>
    <row r="533" spans="1:25">
      <c r="A533" s="128"/>
      <c r="B533" s="107"/>
      <c r="C533" s="96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4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22">
        <v>0</v>
      </c>
    </row>
    <row r="534" spans="1:25">
      <c r="A534" s="128"/>
      <c r="B534" s="106">
        <v>1</v>
      </c>
      <c r="C534" s="102">
        <v>1</v>
      </c>
      <c r="D534" s="175">
        <v>158.5</v>
      </c>
      <c r="E534" s="175">
        <v>170</v>
      </c>
      <c r="F534" s="177">
        <v>172.59555</v>
      </c>
      <c r="G534" s="175">
        <v>170</v>
      </c>
      <c r="H534" s="177">
        <v>146</v>
      </c>
      <c r="I534" s="175">
        <v>151.154929577465</v>
      </c>
      <c r="J534" s="177">
        <v>171</v>
      </c>
      <c r="K534" s="175">
        <v>151.5</v>
      </c>
      <c r="L534" s="175">
        <v>184.8</v>
      </c>
      <c r="M534" s="175">
        <v>169.5</v>
      </c>
      <c r="N534" s="179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1">
        <v>1</v>
      </c>
    </row>
    <row r="535" spans="1:25">
      <c r="A535" s="128"/>
      <c r="B535" s="107">
        <v>1</v>
      </c>
      <c r="C535" s="96">
        <v>2</v>
      </c>
      <c r="D535" s="182">
        <v>160.5</v>
      </c>
      <c r="E535" s="182">
        <v>176</v>
      </c>
      <c r="F535" s="184">
        <v>171.12459999999999</v>
      </c>
      <c r="G535" s="182">
        <v>166</v>
      </c>
      <c r="H535" s="184">
        <v>137</v>
      </c>
      <c r="I535" s="182">
        <v>139.39901477832501</v>
      </c>
      <c r="J535" s="187">
        <v>164</v>
      </c>
      <c r="K535" s="182">
        <v>163</v>
      </c>
      <c r="L535" s="182">
        <v>171</v>
      </c>
      <c r="M535" s="182">
        <v>162.5</v>
      </c>
      <c r="N535" s="179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1" t="e">
        <v>#N/A</v>
      </c>
    </row>
    <row r="536" spans="1:25">
      <c r="A536" s="128"/>
      <c r="B536" s="107">
        <v>1</v>
      </c>
      <c r="C536" s="96">
        <v>3</v>
      </c>
      <c r="D536" s="182">
        <v>160</v>
      </c>
      <c r="E536" s="182">
        <v>170</v>
      </c>
      <c r="F536" s="184">
        <v>173.77510000000001</v>
      </c>
      <c r="G536" s="182">
        <v>169</v>
      </c>
      <c r="H536" s="184">
        <v>143</v>
      </c>
      <c r="I536" s="182">
        <v>154.21463414634101</v>
      </c>
      <c r="J536" s="184">
        <v>177</v>
      </c>
      <c r="K536" s="184">
        <v>155.5</v>
      </c>
      <c r="L536" s="186">
        <v>175.6</v>
      </c>
      <c r="M536" s="186">
        <v>158</v>
      </c>
      <c r="N536" s="179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1">
        <v>16</v>
      </c>
    </row>
    <row r="537" spans="1:25">
      <c r="A537" s="128"/>
      <c r="B537" s="107">
        <v>1</v>
      </c>
      <c r="C537" s="96">
        <v>4</v>
      </c>
      <c r="D537" s="188">
        <v>151.5</v>
      </c>
      <c r="E537" s="182">
        <v>170</v>
      </c>
      <c r="F537" s="184">
        <v>173.88890000000001</v>
      </c>
      <c r="G537" s="182">
        <v>171</v>
      </c>
      <c r="H537" s="184">
        <v>153</v>
      </c>
      <c r="I537" s="182">
        <v>146.99521531100501</v>
      </c>
      <c r="J537" s="184">
        <v>173</v>
      </c>
      <c r="K537" s="184">
        <v>149.5</v>
      </c>
      <c r="L537" s="186">
        <v>169.5</v>
      </c>
      <c r="M537" s="186">
        <v>156</v>
      </c>
      <c r="N537" s="179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1">
        <v>162.93026092365605</v>
      </c>
    </row>
    <row r="538" spans="1:25">
      <c r="A538" s="128"/>
      <c r="B538" s="107">
        <v>1</v>
      </c>
      <c r="C538" s="96">
        <v>5</v>
      </c>
      <c r="D538" s="182">
        <v>158.5</v>
      </c>
      <c r="E538" s="182">
        <v>176</v>
      </c>
      <c r="F538" s="182">
        <v>172.63560000000001</v>
      </c>
      <c r="G538" s="182">
        <v>167</v>
      </c>
      <c r="H538" s="182">
        <v>141</v>
      </c>
      <c r="I538" s="182">
        <v>141.554502369668</v>
      </c>
      <c r="J538" s="182">
        <v>173</v>
      </c>
      <c r="K538" s="182">
        <v>161</v>
      </c>
      <c r="L538" s="182">
        <v>183.4</v>
      </c>
      <c r="M538" s="182">
        <v>149</v>
      </c>
      <c r="N538" s="179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9"/>
    </row>
    <row r="539" spans="1:25">
      <c r="A539" s="128"/>
      <c r="B539" s="108" t="s">
        <v>142</v>
      </c>
      <c r="C539" s="100"/>
      <c r="D539" s="190">
        <v>157.80000000000001</v>
      </c>
      <c r="E539" s="190">
        <v>172.4</v>
      </c>
      <c r="F539" s="190">
        <v>172.80394999999999</v>
      </c>
      <c r="G539" s="190">
        <v>168.6</v>
      </c>
      <c r="H539" s="190">
        <v>144</v>
      </c>
      <c r="I539" s="190">
        <v>146.66365923656082</v>
      </c>
      <c r="J539" s="190">
        <v>171.6</v>
      </c>
      <c r="K539" s="190">
        <v>156.1</v>
      </c>
      <c r="L539" s="190">
        <v>176.85999999999999</v>
      </c>
      <c r="M539" s="190">
        <v>159</v>
      </c>
      <c r="N539" s="179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9"/>
    </row>
    <row r="540" spans="1:25">
      <c r="A540" s="128"/>
      <c r="B540" s="2" t="s">
        <v>143</v>
      </c>
      <c r="C540" s="124"/>
      <c r="D540" s="186">
        <v>158.5</v>
      </c>
      <c r="E540" s="186">
        <v>170</v>
      </c>
      <c r="F540" s="186">
        <v>172.63560000000001</v>
      </c>
      <c r="G540" s="186">
        <v>169</v>
      </c>
      <c r="H540" s="186">
        <v>143</v>
      </c>
      <c r="I540" s="186">
        <v>146.99521531100501</v>
      </c>
      <c r="J540" s="186">
        <v>173</v>
      </c>
      <c r="K540" s="186">
        <v>155.5</v>
      </c>
      <c r="L540" s="186">
        <v>175.6</v>
      </c>
      <c r="M540" s="186">
        <v>158</v>
      </c>
      <c r="N540" s="179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9"/>
    </row>
    <row r="541" spans="1:25">
      <c r="A541" s="128"/>
      <c r="B541" s="2" t="s">
        <v>144</v>
      </c>
      <c r="C541" s="124"/>
      <c r="D541" s="186">
        <v>3.6331804249169899</v>
      </c>
      <c r="E541" s="186">
        <v>3.2863353450309964</v>
      </c>
      <c r="F541" s="186">
        <v>1.119401350052794</v>
      </c>
      <c r="G541" s="186">
        <v>2.0736441353327719</v>
      </c>
      <c r="H541" s="186">
        <v>6</v>
      </c>
      <c r="I541" s="186">
        <v>6.2485439061594716</v>
      </c>
      <c r="J541" s="186">
        <v>4.7749345545253297</v>
      </c>
      <c r="K541" s="186">
        <v>5.8459387612256082</v>
      </c>
      <c r="L541" s="186">
        <v>6.9984283950041286</v>
      </c>
      <c r="M541" s="186">
        <v>7.6239753409884532</v>
      </c>
      <c r="N541" s="179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9"/>
    </row>
    <row r="542" spans="1:25">
      <c r="A542" s="128"/>
      <c r="B542" s="2" t="s">
        <v>93</v>
      </c>
      <c r="C542" s="124"/>
      <c r="D542" s="101">
        <v>2.3023957065380161E-2</v>
      </c>
      <c r="E542" s="101">
        <v>1.90622699827784E-2</v>
      </c>
      <c r="F542" s="101">
        <v>6.4778689957769716E-3</v>
      </c>
      <c r="G542" s="101">
        <v>1.2299194159743607E-2</v>
      </c>
      <c r="H542" s="101">
        <v>4.1666666666666664E-2</v>
      </c>
      <c r="I542" s="101">
        <v>4.260458206678791E-2</v>
      </c>
      <c r="J542" s="101">
        <v>2.7825958942455303E-2</v>
      </c>
      <c r="K542" s="101">
        <v>3.7449960033476032E-2</v>
      </c>
      <c r="L542" s="101">
        <v>3.957044212939121E-2</v>
      </c>
      <c r="M542" s="101">
        <v>4.7949530446468262E-2</v>
      </c>
      <c r="N542" s="14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26"/>
    </row>
    <row r="543" spans="1:25">
      <c r="A543" s="128"/>
      <c r="B543" s="109" t="s">
        <v>145</v>
      </c>
      <c r="C543" s="124"/>
      <c r="D543" s="101">
        <v>-3.1487465217157617E-2</v>
      </c>
      <c r="E543" s="101">
        <v>5.812142583372637E-2</v>
      </c>
      <c r="F543" s="101">
        <v>6.060070744605528E-2</v>
      </c>
      <c r="G543" s="101">
        <v>3.4798563779386615E-2</v>
      </c>
      <c r="H543" s="101">
        <v>-0.11618628004607545</v>
      </c>
      <c r="I543" s="101">
        <v>-9.9837817695002884E-2</v>
      </c>
      <c r="J543" s="101">
        <v>5.3211349611760106E-2</v>
      </c>
      <c r="K543" s="101">
        <v>-4.192137718883604E-2</v>
      </c>
      <c r="L543" s="101">
        <v>8.5495100771187937E-2</v>
      </c>
      <c r="M543" s="101">
        <v>-2.4122350884208332E-2</v>
      </c>
      <c r="N543" s="14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26"/>
    </row>
    <row r="544" spans="1:25">
      <c r="B544" s="134"/>
      <c r="C544" s="108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</row>
    <row r="545" spans="1:25">
      <c r="B545" s="137" t="s">
        <v>211</v>
      </c>
      <c r="Y545" s="122" t="s">
        <v>147</v>
      </c>
    </row>
    <row r="546" spans="1:25">
      <c r="A546" s="116" t="s">
        <v>56</v>
      </c>
      <c r="B546" s="106" t="s">
        <v>113</v>
      </c>
      <c r="C546" s="103" t="s">
        <v>114</v>
      </c>
      <c r="D546" s="104" t="s">
        <v>128</v>
      </c>
      <c r="E546" s="105" t="s">
        <v>128</v>
      </c>
      <c r="F546" s="105" t="s">
        <v>128</v>
      </c>
      <c r="G546" s="14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22">
        <v>1</v>
      </c>
    </row>
    <row r="547" spans="1:25">
      <c r="A547" s="128"/>
      <c r="B547" s="107" t="s">
        <v>129</v>
      </c>
      <c r="C547" s="96" t="s">
        <v>129</v>
      </c>
      <c r="D547" s="144" t="s">
        <v>130</v>
      </c>
      <c r="E547" s="145" t="s">
        <v>135</v>
      </c>
      <c r="F547" s="145" t="s">
        <v>137</v>
      </c>
      <c r="G547" s="14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22" t="s">
        <v>1</v>
      </c>
    </row>
    <row r="548" spans="1:25">
      <c r="A548" s="128"/>
      <c r="B548" s="107"/>
      <c r="C548" s="96"/>
      <c r="D548" s="97" t="s">
        <v>149</v>
      </c>
      <c r="E548" s="98" t="s">
        <v>115</v>
      </c>
      <c r="F548" s="98" t="s">
        <v>149</v>
      </c>
      <c r="G548" s="14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22">
        <v>3</v>
      </c>
    </row>
    <row r="549" spans="1:25">
      <c r="A549" s="128"/>
      <c r="B549" s="107"/>
      <c r="C549" s="96"/>
      <c r="D549" s="120"/>
      <c r="E549" s="120"/>
      <c r="F549" s="120"/>
      <c r="G549" s="14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22">
        <v>3</v>
      </c>
    </row>
    <row r="550" spans="1:25">
      <c r="A550" s="128"/>
      <c r="B550" s="106">
        <v>1</v>
      </c>
      <c r="C550" s="102">
        <v>1</v>
      </c>
      <c r="D550" s="191">
        <v>0.13500000000000001</v>
      </c>
      <c r="E550" s="192">
        <v>8.6999999999999994E-2</v>
      </c>
      <c r="F550" s="194">
        <v>0.127</v>
      </c>
      <c r="G550" s="196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8">
        <v>1</v>
      </c>
    </row>
    <row r="551" spans="1:25">
      <c r="A551" s="128"/>
      <c r="B551" s="107">
        <v>1</v>
      </c>
      <c r="C551" s="96">
        <v>2</v>
      </c>
      <c r="D551" s="199">
        <v>0.13400000000000001</v>
      </c>
      <c r="E551" s="200">
        <v>8.8999999999999996E-2</v>
      </c>
      <c r="F551" s="202">
        <v>0.13</v>
      </c>
      <c r="G551" s="196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8">
        <v>14</v>
      </c>
    </row>
    <row r="552" spans="1:25">
      <c r="A552" s="128"/>
      <c r="B552" s="107">
        <v>1</v>
      </c>
      <c r="C552" s="96">
        <v>3</v>
      </c>
      <c r="D552" s="199">
        <v>0.13999999999999999</v>
      </c>
      <c r="E552" s="200">
        <v>8.7999999999999995E-2</v>
      </c>
      <c r="F552" s="202">
        <v>0.13600000000000001</v>
      </c>
      <c r="G552" s="196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8">
        <v>16</v>
      </c>
    </row>
    <row r="553" spans="1:25">
      <c r="A553" s="128"/>
      <c r="B553" s="107">
        <v>1</v>
      </c>
      <c r="C553" s="96">
        <v>4</v>
      </c>
      <c r="D553" s="199">
        <v>0.13799999999999998</v>
      </c>
      <c r="E553" s="200">
        <v>8.7999999999999995E-2</v>
      </c>
      <c r="F553" s="202">
        <v>0.129</v>
      </c>
      <c r="G553" s="196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8">
        <v>0.13380000000000003</v>
      </c>
    </row>
    <row r="554" spans="1:25">
      <c r="A554" s="128"/>
      <c r="B554" s="107">
        <v>1</v>
      </c>
      <c r="C554" s="96">
        <v>5</v>
      </c>
      <c r="D554" s="199">
        <v>0.13500000000000001</v>
      </c>
      <c r="E554" s="200">
        <v>8.6999999999999994E-2</v>
      </c>
      <c r="F554" s="199">
        <v>0.13400000000000001</v>
      </c>
      <c r="G554" s="196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25"/>
    </row>
    <row r="555" spans="1:25">
      <c r="A555" s="128"/>
      <c r="B555" s="108" t="s">
        <v>142</v>
      </c>
      <c r="C555" s="100"/>
      <c r="D555" s="203">
        <v>0.13640000000000002</v>
      </c>
      <c r="E555" s="203">
        <v>8.7799999999999989E-2</v>
      </c>
      <c r="F555" s="203">
        <v>0.13120000000000001</v>
      </c>
      <c r="G555" s="196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25"/>
    </row>
    <row r="556" spans="1:25">
      <c r="A556" s="128"/>
      <c r="B556" s="2" t="s">
        <v>143</v>
      </c>
      <c r="C556" s="124"/>
      <c r="D556" s="114">
        <v>0.13500000000000001</v>
      </c>
      <c r="E556" s="114">
        <v>8.7999999999999995E-2</v>
      </c>
      <c r="F556" s="114">
        <v>0.13</v>
      </c>
      <c r="G556" s="196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125"/>
    </row>
    <row r="557" spans="1:25">
      <c r="A557" s="128"/>
      <c r="B557" s="2" t="s">
        <v>144</v>
      </c>
      <c r="C557" s="124"/>
      <c r="D557" s="114">
        <v>2.5099800796022148E-3</v>
      </c>
      <c r="E557" s="114">
        <v>8.3666002653407618E-4</v>
      </c>
      <c r="F557" s="114">
        <v>3.701351104664353E-3</v>
      </c>
      <c r="G557" s="14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25"/>
    </row>
    <row r="558" spans="1:25">
      <c r="A558" s="128"/>
      <c r="B558" s="2" t="s">
        <v>93</v>
      </c>
      <c r="C558" s="124"/>
      <c r="D558" s="101">
        <v>1.8401613486819752E-2</v>
      </c>
      <c r="E558" s="101">
        <v>9.5291574776090685E-3</v>
      </c>
      <c r="F558" s="101">
        <v>2.8211517566039273E-2</v>
      </c>
      <c r="G558" s="14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26"/>
    </row>
    <row r="559" spans="1:25">
      <c r="A559" s="128"/>
      <c r="B559" s="109" t="s">
        <v>145</v>
      </c>
      <c r="C559" s="124"/>
      <c r="D559" s="101">
        <v>1.9431988041853421E-2</v>
      </c>
      <c r="E559" s="101">
        <v>-0.34379671150971625</v>
      </c>
      <c r="F559" s="101">
        <v>-1.9431988041853643E-2</v>
      </c>
      <c r="G559" s="14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26"/>
    </row>
    <row r="560" spans="1:25">
      <c r="B560" s="134"/>
      <c r="C560" s="108"/>
      <c r="D560" s="121"/>
      <c r="E560" s="121"/>
      <c r="F560" s="121"/>
    </row>
    <row r="561" spans="1:25">
      <c r="B561" s="137" t="s">
        <v>212</v>
      </c>
      <c r="Y561" s="122" t="s">
        <v>64</v>
      </c>
    </row>
    <row r="562" spans="1:25">
      <c r="A562" s="116" t="s">
        <v>37</v>
      </c>
      <c r="B562" s="106" t="s">
        <v>113</v>
      </c>
      <c r="C562" s="103" t="s">
        <v>114</v>
      </c>
      <c r="D562" s="104" t="s">
        <v>128</v>
      </c>
      <c r="E562" s="105" t="s">
        <v>128</v>
      </c>
      <c r="F562" s="105" t="s">
        <v>128</v>
      </c>
      <c r="G562" s="105" t="s">
        <v>128</v>
      </c>
      <c r="H562" s="105" t="s">
        <v>128</v>
      </c>
      <c r="I562" s="105" t="s">
        <v>128</v>
      </c>
      <c r="J562" s="105" t="s">
        <v>128</v>
      </c>
      <c r="K562" s="105" t="s">
        <v>128</v>
      </c>
      <c r="L562" s="105" t="s">
        <v>128</v>
      </c>
      <c r="M562" s="105" t="s">
        <v>128</v>
      </c>
      <c r="N562" s="14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22">
        <v>1</v>
      </c>
    </row>
    <row r="563" spans="1:25">
      <c r="A563" s="128"/>
      <c r="B563" s="107" t="s">
        <v>129</v>
      </c>
      <c r="C563" s="96" t="s">
        <v>129</v>
      </c>
      <c r="D563" s="144" t="s">
        <v>130</v>
      </c>
      <c r="E563" s="145" t="s">
        <v>131</v>
      </c>
      <c r="F563" s="145" t="s">
        <v>132</v>
      </c>
      <c r="G563" s="145" t="s">
        <v>148</v>
      </c>
      <c r="H563" s="145" t="s">
        <v>133</v>
      </c>
      <c r="I563" s="145" t="s">
        <v>134</v>
      </c>
      <c r="J563" s="145" t="s">
        <v>135</v>
      </c>
      <c r="K563" s="145" t="s">
        <v>136</v>
      </c>
      <c r="L563" s="145" t="s">
        <v>137</v>
      </c>
      <c r="M563" s="145" t="s">
        <v>138</v>
      </c>
      <c r="N563" s="14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22" t="s">
        <v>3</v>
      </c>
    </row>
    <row r="564" spans="1:25">
      <c r="A564" s="128"/>
      <c r="B564" s="107"/>
      <c r="C564" s="96"/>
      <c r="D564" s="97" t="s">
        <v>149</v>
      </c>
      <c r="E564" s="98" t="s">
        <v>149</v>
      </c>
      <c r="F564" s="98" t="s">
        <v>115</v>
      </c>
      <c r="G564" s="98" t="s">
        <v>150</v>
      </c>
      <c r="H564" s="98" t="s">
        <v>149</v>
      </c>
      <c r="I564" s="98" t="s">
        <v>150</v>
      </c>
      <c r="J564" s="98" t="s">
        <v>149</v>
      </c>
      <c r="K564" s="98" t="s">
        <v>149</v>
      </c>
      <c r="L564" s="98" t="s">
        <v>149</v>
      </c>
      <c r="M564" s="98" t="s">
        <v>149</v>
      </c>
      <c r="N564" s="14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22">
        <v>2</v>
      </c>
    </row>
    <row r="565" spans="1:25">
      <c r="A565" s="128"/>
      <c r="B565" s="107"/>
      <c r="C565" s="96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4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22">
        <v>2</v>
      </c>
    </row>
    <row r="566" spans="1:25">
      <c r="A566" s="128"/>
      <c r="B566" s="106">
        <v>1</v>
      </c>
      <c r="C566" s="102">
        <v>1</v>
      </c>
      <c r="D566" s="110">
        <v>3.3</v>
      </c>
      <c r="E566" s="138">
        <v>7</v>
      </c>
      <c r="F566" s="139">
        <v>7.3398500000000002</v>
      </c>
      <c r="G566" s="110">
        <v>2.4</v>
      </c>
      <c r="H566" s="147">
        <v>4.5</v>
      </c>
      <c r="I566" s="110">
        <v>2.96</v>
      </c>
      <c r="J566" s="111">
        <v>2.8</v>
      </c>
      <c r="K566" s="110">
        <v>2.7</v>
      </c>
      <c r="L566" s="110">
        <v>3.1</v>
      </c>
      <c r="M566" s="110">
        <v>2.9</v>
      </c>
      <c r="N566" s="14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22">
        <v>1</v>
      </c>
    </row>
    <row r="567" spans="1:25">
      <c r="A567" s="128"/>
      <c r="B567" s="107">
        <v>1</v>
      </c>
      <c r="C567" s="96">
        <v>2</v>
      </c>
      <c r="D567" s="98">
        <v>2.4</v>
      </c>
      <c r="E567" s="140">
        <v>5</v>
      </c>
      <c r="F567" s="141">
        <v>7.0659000000000001</v>
      </c>
      <c r="G567" s="98">
        <v>2.2999999999999998</v>
      </c>
      <c r="H567" s="142">
        <v>4.5</v>
      </c>
      <c r="I567" s="98">
        <v>2.99</v>
      </c>
      <c r="J567" s="112">
        <v>2.8</v>
      </c>
      <c r="K567" s="98">
        <v>2.4</v>
      </c>
      <c r="L567" s="98">
        <v>3.2</v>
      </c>
      <c r="M567" s="98">
        <v>2.8</v>
      </c>
      <c r="N567" s="14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22" t="e">
        <v>#N/A</v>
      </c>
    </row>
    <row r="568" spans="1:25">
      <c r="A568" s="128"/>
      <c r="B568" s="107">
        <v>1</v>
      </c>
      <c r="C568" s="96">
        <v>3</v>
      </c>
      <c r="D568" s="98">
        <v>2</v>
      </c>
      <c r="E568" s="140">
        <v>5</v>
      </c>
      <c r="F568" s="141">
        <v>9.0981000000000005</v>
      </c>
      <c r="G568" s="98">
        <v>2.2000000000000002</v>
      </c>
      <c r="H568" s="141">
        <v>3.5</v>
      </c>
      <c r="I568" s="98">
        <v>3.08</v>
      </c>
      <c r="J568" s="112">
        <v>2.8</v>
      </c>
      <c r="K568" s="112">
        <v>2.5</v>
      </c>
      <c r="L568" s="99">
        <v>3</v>
      </c>
      <c r="M568" s="99">
        <v>2.8</v>
      </c>
      <c r="N568" s="14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22">
        <v>16</v>
      </c>
    </row>
    <row r="569" spans="1:25">
      <c r="A569" s="128"/>
      <c r="B569" s="107">
        <v>1</v>
      </c>
      <c r="C569" s="96">
        <v>4</v>
      </c>
      <c r="D569" s="143">
        <v>4.5</v>
      </c>
      <c r="E569" s="140">
        <v>3</v>
      </c>
      <c r="F569" s="141">
        <v>7.4654499999999997</v>
      </c>
      <c r="G569" s="98">
        <v>2.2999999999999998</v>
      </c>
      <c r="H569" s="142">
        <v>7.1</v>
      </c>
      <c r="I569" s="98">
        <v>2.94</v>
      </c>
      <c r="J569" s="112">
        <v>2.7</v>
      </c>
      <c r="K569" s="112">
        <v>2.5</v>
      </c>
      <c r="L569" s="99">
        <v>3</v>
      </c>
      <c r="M569" s="99">
        <v>2.6</v>
      </c>
      <c r="N569" s="14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22">
        <v>2.7312857142857139</v>
      </c>
    </row>
    <row r="570" spans="1:25">
      <c r="A570" s="128"/>
      <c r="B570" s="107">
        <v>1</v>
      </c>
      <c r="C570" s="96">
        <v>5</v>
      </c>
      <c r="D570" s="98">
        <v>3.5</v>
      </c>
      <c r="E570" s="140">
        <v>3</v>
      </c>
      <c r="F570" s="140">
        <v>9.0560500000000008</v>
      </c>
      <c r="G570" s="98">
        <v>2.1</v>
      </c>
      <c r="H570" s="140">
        <v>4.0999999999999996</v>
      </c>
      <c r="I570" s="98">
        <v>2.9</v>
      </c>
      <c r="J570" s="98">
        <v>2.7</v>
      </c>
      <c r="K570" s="143">
        <v>4</v>
      </c>
      <c r="L570" s="98">
        <v>3</v>
      </c>
      <c r="M570" s="98">
        <v>2.6</v>
      </c>
      <c r="N570" s="14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23"/>
    </row>
    <row r="571" spans="1:25">
      <c r="A571" s="128"/>
      <c r="B571" s="108" t="s">
        <v>142</v>
      </c>
      <c r="C571" s="100"/>
      <c r="D571" s="113">
        <v>3.1399999999999997</v>
      </c>
      <c r="E571" s="113">
        <v>4.5999999999999996</v>
      </c>
      <c r="F571" s="113">
        <v>8.0050699999999999</v>
      </c>
      <c r="G571" s="113">
        <v>2.2599999999999998</v>
      </c>
      <c r="H571" s="113">
        <v>4.74</v>
      </c>
      <c r="I571" s="113">
        <v>2.9740000000000002</v>
      </c>
      <c r="J571" s="113">
        <v>2.7599999999999993</v>
      </c>
      <c r="K571" s="113">
        <v>2.82</v>
      </c>
      <c r="L571" s="113">
        <v>3.06</v>
      </c>
      <c r="M571" s="113">
        <v>2.7399999999999998</v>
      </c>
      <c r="N571" s="14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23"/>
    </row>
    <row r="572" spans="1:25">
      <c r="A572" s="128"/>
      <c r="B572" s="2" t="s">
        <v>143</v>
      </c>
      <c r="C572" s="124"/>
      <c r="D572" s="99">
        <v>3.3</v>
      </c>
      <c r="E572" s="99">
        <v>5</v>
      </c>
      <c r="F572" s="99">
        <v>7.4654499999999997</v>
      </c>
      <c r="G572" s="99">
        <v>2.2999999999999998</v>
      </c>
      <c r="H572" s="99">
        <v>4.5</v>
      </c>
      <c r="I572" s="99">
        <v>2.96</v>
      </c>
      <c r="J572" s="99">
        <v>2.8</v>
      </c>
      <c r="K572" s="99">
        <v>2.5</v>
      </c>
      <c r="L572" s="99">
        <v>3</v>
      </c>
      <c r="M572" s="99">
        <v>2.8</v>
      </c>
      <c r="N572" s="14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23"/>
    </row>
    <row r="573" spans="1:25">
      <c r="A573" s="128"/>
      <c r="B573" s="2" t="s">
        <v>144</v>
      </c>
      <c r="C573" s="124"/>
      <c r="D573" s="99">
        <v>0.98132563402776807</v>
      </c>
      <c r="E573" s="99">
        <v>1.6733200530681513</v>
      </c>
      <c r="F573" s="99">
        <v>0.98932062838596424</v>
      </c>
      <c r="G573" s="99">
        <v>0.11401754250991369</v>
      </c>
      <c r="H573" s="99">
        <v>1.3813037319865571</v>
      </c>
      <c r="I573" s="99">
        <v>6.7675697262754603E-2</v>
      </c>
      <c r="J573" s="99">
        <v>5.4772255750516419E-2</v>
      </c>
      <c r="K573" s="99">
        <v>0.66858058601787052</v>
      </c>
      <c r="L573" s="99">
        <v>8.9442719099991672E-2</v>
      </c>
      <c r="M573" s="99">
        <v>0.13416407864998725</v>
      </c>
      <c r="N573" s="204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123"/>
    </row>
    <row r="574" spans="1:25">
      <c r="A574" s="128"/>
      <c r="B574" s="2" t="s">
        <v>93</v>
      </c>
      <c r="C574" s="124"/>
      <c r="D574" s="101">
        <v>0.31252408726998987</v>
      </c>
      <c r="E574" s="101">
        <v>0.36376522892785901</v>
      </c>
      <c r="F574" s="101">
        <v>0.12358675544198418</v>
      </c>
      <c r="G574" s="101">
        <v>5.0450240048634382E-2</v>
      </c>
      <c r="H574" s="101">
        <v>0.29141428944864073</v>
      </c>
      <c r="I574" s="101">
        <v>2.2755782536232214E-2</v>
      </c>
      <c r="J574" s="101">
        <v>1.9845020199462476E-2</v>
      </c>
      <c r="K574" s="101">
        <v>0.23708531419073423</v>
      </c>
      <c r="L574" s="101">
        <v>2.922964676470316E-2</v>
      </c>
      <c r="M574" s="101">
        <v>4.8964992208024548E-2</v>
      </c>
      <c r="N574" s="14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26"/>
    </row>
    <row r="575" spans="1:25">
      <c r="A575" s="128"/>
      <c r="B575" s="109" t="s">
        <v>145</v>
      </c>
      <c r="C575" s="124"/>
      <c r="D575" s="101">
        <v>0.14964171766305778</v>
      </c>
      <c r="E575" s="101">
        <v>0.68418850358282346</v>
      </c>
      <c r="F575" s="101">
        <v>1.930879753125164</v>
      </c>
      <c r="G575" s="101">
        <v>-0.1725508656310476</v>
      </c>
      <c r="H575" s="101">
        <v>0.73544641456143145</v>
      </c>
      <c r="I575" s="101">
        <v>8.8864480359851727E-2</v>
      </c>
      <c r="J575" s="101">
        <v>1.0513102149694031E-2</v>
      </c>
      <c r="K575" s="101">
        <v>3.2480778283383138E-2</v>
      </c>
      <c r="L575" s="101">
        <v>0.12035148281813912</v>
      </c>
      <c r="M575" s="101">
        <v>3.1905434384644771E-3</v>
      </c>
      <c r="N575" s="14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26"/>
    </row>
    <row r="576" spans="1:25">
      <c r="B576" s="134"/>
      <c r="C576" s="108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</row>
    <row r="577" spans="1:25">
      <c r="B577" s="137" t="s">
        <v>213</v>
      </c>
      <c r="Y577" s="122" t="s">
        <v>147</v>
      </c>
    </row>
    <row r="578" spans="1:25">
      <c r="A578" s="116" t="s">
        <v>40</v>
      </c>
      <c r="B578" s="106" t="s">
        <v>113</v>
      </c>
      <c r="C578" s="103" t="s">
        <v>114</v>
      </c>
      <c r="D578" s="104" t="s">
        <v>128</v>
      </c>
      <c r="E578" s="14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22">
        <v>1</v>
      </c>
    </row>
    <row r="579" spans="1:25">
      <c r="A579" s="128"/>
      <c r="B579" s="107" t="s">
        <v>129</v>
      </c>
      <c r="C579" s="96" t="s">
        <v>129</v>
      </c>
      <c r="D579" s="144" t="s">
        <v>135</v>
      </c>
      <c r="E579" s="14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22" t="s">
        <v>3</v>
      </c>
    </row>
    <row r="580" spans="1:25">
      <c r="A580" s="128"/>
      <c r="B580" s="107"/>
      <c r="C580" s="96"/>
      <c r="D580" s="97" t="s">
        <v>149</v>
      </c>
      <c r="E580" s="14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22">
        <v>2</v>
      </c>
    </row>
    <row r="581" spans="1:25">
      <c r="A581" s="128"/>
      <c r="B581" s="107"/>
      <c r="C581" s="96"/>
      <c r="D581" s="120"/>
      <c r="E581" s="14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22">
        <v>2</v>
      </c>
    </row>
    <row r="582" spans="1:25">
      <c r="A582" s="128"/>
      <c r="B582" s="106">
        <v>1</v>
      </c>
      <c r="C582" s="102">
        <v>1</v>
      </c>
      <c r="D582" s="110">
        <v>4.5999999999999996</v>
      </c>
      <c r="E582" s="14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22">
        <v>1</v>
      </c>
    </row>
    <row r="583" spans="1:25">
      <c r="A583" s="128"/>
      <c r="B583" s="107">
        <v>1</v>
      </c>
      <c r="C583" s="96">
        <v>2</v>
      </c>
      <c r="D583" s="98">
        <v>4.7</v>
      </c>
      <c r="E583" s="14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22">
        <v>15</v>
      </c>
    </row>
    <row r="584" spans="1:25">
      <c r="A584" s="128"/>
      <c r="B584" s="107">
        <v>1</v>
      </c>
      <c r="C584" s="96">
        <v>3</v>
      </c>
      <c r="D584" s="98">
        <v>4.8</v>
      </c>
      <c r="E584" s="14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22">
        <v>16</v>
      </c>
    </row>
    <row r="585" spans="1:25">
      <c r="A585" s="128"/>
      <c r="B585" s="107">
        <v>1</v>
      </c>
      <c r="C585" s="96">
        <v>4</v>
      </c>
      <c r="D585" s="98">
        <v>4.5999999999999996</v>
      </c>
      <c r="E585" s="14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22">
        <v>4.6400000000000006</v>
      </c>
    </row>
    <row r="586" spans="1:25">
      <c r="A586" s="128"/>
      <c r="B586" s="107">
        <v>1</v>
      </c>
      <c r="C586" s="96">
        <v>5</v>
      </c>
      <c r="D586" s="98">
        <v>4.5</v>
      </c>
      <c r="E586" s="14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123"/>
    </row>
    <row r="587" spans="1:25">
      <c r="A587" s="128"/>
      <c r="B587" s="108" t="s">
        <v>142</v>
      </c>
      <c r="C587" s="100"/>
      <c r="D587" s="113">
        <v>4.6400000000000006</v>
      </c>
      <c r="E587" s="14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23"/>
    </row>
    <row r="588" spans="1:25">
      <c r="A588" s="128"/>
      <c r="B588" s="2" t="s">
        <v>143</v>
      </c>
      <c r="C588" s="124"/>
      <c r="D588" s="99">
        <v>4.5999999999999996</v>
      </c>
      <c r="E588" s="14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23"/>
    </row>
    <row r="589" spans="1:25">
      <c r="A589" s="128"/>
      <c r="B589" s="2" t="s">
        <v>144</v>
      </c>
      <c r="C589" s="124"/>
      <c r="D589" s="99">
        <v>0.11401754250991382</v>
      </c>
      <c r="E589" s="204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123"/>
    </row>
    <row r="590" spans="1:25">
      <c r="A590" s="128"/>
      <c r="B590" s="2" t="s">
        <v>93</v>
      </c>
      <c r="C590" s="124"/>
      <c r="D590" s="101">
        <v>2.457274623058487E-2</v>
      </c>
      <c r="E590" s="14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126"/>
    </row>
    <row r="591" spans="1:25">
      <c r="A591" s="128"/>
      <c r="B591" s="109" t="s">
        <v>145</v>
      </c>
      <c r="C591" s="124"/>
      <c r="D591" s="101">
        <v>0</v>
      </c>
      <c r="E591" s="14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26"/>
    </row>
    <row r="592" spans="1:25">
      <c r="B592" s="134"/>
      <c r="C592" s="108"/>
      <c r="D592" s="121"/>
    </row>
    <row r="593" spans="1:25">
      <c r="B593" s="137" t="s">
        <v>214</v>
      </c>
      <c r="Y593" s="122" t="s">
        <v>147</v>
      </c>
    </row>
    <row r="594" spans="1:25">
      <c r="A594" s="116" t="s">
        <v>43</v>
      </c>
      <c r="B594" s="106" t="s">
        <v>113</v>
      </c>
      <c r="C594" s="103" t="s">
        <v>114</v>
      </c>
      <c r="D594" s="104" t="s">
        <v>128</v>
      </c>
      <c r="E594" s="105" t="s">
        <v>128</v>
      </c>
      <c r="F594" s="105" t="s">
        <v>128</v>
      </c>
      <c r="G594" s="14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22">
        <v>1</v>
      </c>
    </row>
    <row r="595" spans="1:25">
      <c r="A595" s="128"/>
      <c r="B595" s="107" t="s">
        <v>129</v>
      </c>
      <c r="C595" s="96" t="s">
        <v>129</v>
      </c>
      <c r="D595" s="144" t="s">
        <v>130</v>
      </c>
      <c r="E595" s="145" t="s">
        <v>135</v>
      </c>
      <c r="F595" s="145" t="s">
        <v>137</v>
      </c>
      <c r="G595" s="14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122" t="s">
        <v>3</v>
      </c>
    </row>
    <row r="596" spans="1:25">
      <c r="A596" s="128"/>
      <c r="B596" s="107"/>
      <c r="C596" s="96"/>
      <c r="D596" s="97" t="s">
        <v>149</v>
      </c>
      <c r="E596" s="98" t="s">
        <v>149</v>
      </c>
      <c r="F596" s="98" t="s">
        <v>149</v>
      </c>
      <c r="G596" s="14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122">
        <v>1</v>
      </c>
    </row>
    <row r="597" spans="1:25">
      <c r="A597" s="128"/>
      <c r="B597" s="107"/>
      <c r="C597" s="96"/>
      <c r="D597" s="120"/>
      <c r="E597" s="120"/>
      <c r="F597" s="120"/>
      <c r="G597" s="14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22">
        <v>1</v>
      </c>
    </row>
    <row r="598" spans="1:25">
      <c r="A598" s="128"/>
      <c r="B598" s="106">
        <v>1</v>
      </c>
      <c r="C598" s="102">
        <v>1</v>
      </c>
      <c r="D598" s="207">
        <v>23.6</v>
      </c>
      <c r="E598" s="207">
        <v>19</v>
      </c>
      <c r="F598" s="208">
        <v>20.8</v>
      </c>
      <c r="G598" s="209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1">
        <v>1</v>
      </c>
    </row>
    <row r="599" spans="1:25">
      <c r="A599" s="128"/>
      <c r="B599" s="107">
        <v>1</v>
      </c>
      <c r="C599" s="96">
        <v>2</v>
      </c>
      <c r="D599" s="212">
        <v>23.4</v>
      </c>
      <c r="E599" s="212">
        <v>20.2</v>
      </c>
      <c r="F599" s="213">
        <v>19.5</v>
      </c>
      <c r="G599" s="209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1">
        <v>16</v>
      </c>
    </row>
    <row r="600" spans="1:25">
      <c r="A600" s="128"/>
      <c r="B600" s="107">
        <v>1</v>
      </c>
      <c r="C600" s="96">
        <v>3</v>
      </c>
      <c r="D600" s="212">
        <v>23.8</v>
      </c>
      <c r="E600" s="212">
        <v>19.7</v>
      </c>
      <c r="F600" s="213">
        <v>21.9</v>
      </c>
      <c r="G600" s="209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1">
        <v>16</v>
      </c>
    </row>
    <row r="601" spans="1:25">
      <c r="A601" s="128"/>
      <c r="B601" s="107">
        <v>1</v>
      </c>
      <c r="C601" s="96">
        <v>4</v>
      </c>
      <c r="D601" s="212">
        <v>24</v>
      </c>
      <c r="E601" s="212">
        <v>20.7</v>
      </c>
      <c r="F601" s="213">
        <v>20.2</v>
      </c>
      <c r="G601" s="209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1">
        <v>21.346666666666664</v>
      </c>
    </row>
    <row r="602" spans="1:25">
      <c r="A602" s="128"/>
      <c r="B602" s="107">
        <v>1</v>
      </c>
      <c r="C602" s="96">
        <v>5</v>
      </c>
      <c r="D602" s="212">
        <v>23.2</v>
      </c>
      <c r="E602" s="212">
        <v>19.8</v>
      </c>
      <c r="F602" s="212">
        <v>20.399999999999999</v>
      </c>
      <c r="G602" s="209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4"/>
    </row>
    <row r="603" spans="1:25">
      <c r="A603" s="128"/>
      <c r="B603" s="108" t="s">
        <v>142</v>
      </c>
      <c r="C603" s="100"/>
      <c r="D603" s="215">
        <v>23.6</v>
      </c>
      <c r="E603" s="215">
        <v>19.880000000000003</v>
      </c>
      <c r="F603" s="215">
        <v>20.559999999999995</v>
      </c>
      <c r="G603" s="209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4"/>
    </row>
    <row r="604" spans="1:25">
      <c r="A604" s="128"/>
      <c r="B604" s="2" t="s">
        <v>143</v>
      </c>
      <c r="C604" s="124"/>
      <c r="D604" s="216">
        <v>23.6</v>
      </c>
      <c r="E604" s="216">
        <v>19.8</v>
      </c>
      <c r="F604" s="216">
        <v>20.399999999999999</v>
      </c>
      <c r="G604" s="209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4"/>
    </row>
    <row r="605" spans="1:25">
      <c r="A605" s="128"/>
      <c r="B605" s="2" t="s">
        <v>144</v>
      </c>
      <c r="C605" s="124"/>
      <c r="D605" s="216">
        <v>0.3162277660168385</v>
      </c>
      <c r="E605" s="216">
        <v>0.63007936008093435</v>
      </c>
      <c r="F605" s="216">
        <v>0.8848728722251572</v>
      </c>
      <c r="G605" s="209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4"/>
    </row>
    <row r="606" spans="1:25">
      <c r="A606" s="128"/>
      <c r="B606" s="2" t="s">
        <v>93</v>
      </c>
      <c r="C606" s="124"/>
      <c r="D606" s="101">
        <v>1.3399481610882986E-2</v>
      </c>
      <c r="E606" s="101">
        <v>3.1694132800851822E-2</v>
      </c>
      <c r="F606" s="101">
        <v>4.3038563824180809E-2</v>
      </c>
      <c r="G606" s="14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26"/>
    </row>
    <row r="607" spans="1:25">
      <c r="A607" s="128"/>
      <c r="B607" s="109" t="s">
        <v>145</v>
      </c>
      <c r="C607" s="124"/>
      <c r="D607" s="101">
        <v>0.10555902560899466</v>
      </c>
      <c r="E607" s="101">
        <v>-6.8707058088694373E-2</v>
      </c>
      <c r="F607" s="101">
        <v>-3.6851967520299955E-2</v>
      </c>
      <c r="G607" s="14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26"/>
    </row>
    <row r="608" spans="1:25">
      <c r="B608" s="134"/>
      <c r="C608" s="108"/>
      <c r="D608" s="121"/>
      <c r="E608" s="121"/>
      <c r="F608" s="121"/>
    </row>
    <row r="609" spans="1:25">
      <c r="B609" s="137" t="s">
        <v>215</v>
      </c>
      <c r="Y609" s="122" t="s">
        <v>147</v>
      </c>
    </row>
    <row r="610" spans="1:25">
      <c r="A610" s="116" t="s">
        <v>57</v>
      </c>
      <c r="B610" s="106" t="s">
        <v>113</v>
      </c>
      <c r="C610" s="103" t="s">
        <v>114</v>
      </c>
      <c r="D610" s="104" t="s">
        <v>128</v>
      </c>
      <c r="E610" s="105" t="s">
        <v>128</v>
      </c>
      <c r="F610" s="105" t="s">
        <v>128</v>
      </c>
      <c r="G610" s="14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22">
        <v>1</v>
      </c>
    </row>
    <row r="611" spans="1:25">
      <c r="A611" s="128"/>
      <c r="B611" s="107" t="s">
        <v>129</v>
      </c>
      <c r="C611" s="96" t="s">
        <v>129</v>
      </c>
      <c r="D611" s="144" t="s">
        <v>130</v>
      </c>
      <c r="E611" s="145" t="s">
        <v>135</v>
      </c>
      <c r="F611" s="145" t="s">
        <v>137</v>
      </c>
      <c r="G611" s="14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22" t="s">
        <v>3</v>
      </c>
    </row>
    <row r="612" spans="1:25">
      <c r="A612" s="128"/>
      <c r="B612" s="107"/>
      <c r="C612" s="96"/>
      <c r="D612" s="97" t="s">
        <v>149</v>
      </c>
      <c r="E612" s="98" t="s">
        <v>149</v>
      </c>
      <c r="F612" s="98" t="s">
        <v>149</v>
      </c>
      <c r="G612" s="14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22">
        <v>3</v>
      </c>
    </row>
    <row r="613" spans="1:25">
      <c r="A613" s="128"/>
      <c r="B613" s="107"/>
      <c r="C613" s="96"/>
      <c r="D613" s="120"/>
      <c r="E613" s="120"/>
      <c r="F613" s="120"/>
      <c r="G613" s="14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22">
        <v>3</v>
      </c>
    </row>
    <row r="614" spans="1:25">
      <c r="A614" s="128"/>
      <c r="B614" s="106">
        <v>1</v>
      </c>
      <c r="C614" s="102">
        <v>1</v>
      </c>
      <c r="D614" s="192" t="s">
        <v>153</v>
      </c>
      <c r="E614" s="191">
        <v>5.0000000000000001E-3</v>
      </c>
      <c r="F614" s="194" t="s">
        <v>154</v>
      </c>
      <c r="G614" s="196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8">
        <v>1</v>
      </c>
    </row>
    <row r="615" spans="1:25">
      <c r="A615" s="128"/>
      <c r="B615" s="107">
        <v>1</v>
      </c>
      <c r="C615" s="96">
        <v>2</v>
      </c>
      <c r="D615" s="200" t="s">
        <v>153</v>
      </c>
      <c r="E615" s="199">
        <v>6.0000000000000001E-3</v>
      </c>
      <c r="F615" s="202" t="s">
        <v>154</v>
      </c>
      <c r="G615" s="196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198">
        <v>17</v>
      </c>
    </row>
    <row r="616" spans="1:25">
      <c r="A616" s="128"/>
      <c r="B616" s="107">
        <v>1</v>
      </c>
      <c r="C616" s="96">
        <v>3</v>
      </c>
      <c r="D616" s="200" t="s">
        <v>153</v>
      </c>
      <c r="E616" s="199">
        <v>8.9999999999999993E-3</v>
      </c>
      <c r="F616" s="202" t="s">
        <v>154</v>
      </c>
      <c r="G616" s="196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8">
        <v>16</v>
      </c>
    </row>
    <row r="617" spans="1:25">
      <c r="A617" s="128"/>
      <c r="B617" s="107">
        <v>1</v>
      </c>
      <c r="C617" s="96">
        <v>4</v>
      </c>
      <c r="D617" s="200" t="s">
        <v>153</v>
      </c>
      <c r="E617" s="199">
        <v>2E-3</v>
      </c>
      <c r="F617" s="221">
        <v>7.0000000000000001E-3</v>
      </c>
      <c r="G617" s="196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198" t="s">
        <v>112</v>
      </c>
    </row>
    <row r="618" spans="1:25">
      <c r="A618" s="128"/>
      <c r="B618" s="107">
        <v>1</v>
      </c>
      <c r="C618" s="96">
        <v>5</v>
      </c>
      <c r="D618" s="200" t="s">
        <v>153</v>
      </c>
      <c r="E618" s="199">
        <v>2E-3</v>
      </c>
      <c r="F618" s="199" t="s">
        <v>154</v>
      </c>
      <c r="G618" s="196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25"/>
    </row>
    <row r="619" spans="1:25">
      <c r="A619" s="128"/>
      <c r="B619" s="108" t="s">
        <v>142</v>
      </c>
      <c r="C619" s="100"/>
      <c r="D619" s="203" t="s">
        <v>237</v>
      </c>
      <c r="E619" s="203">
        <v>4.8000000000000004E-3</v>
      </c>
      <c r="F619" s="203">
        <v>7.0000000000000001E-3</v>
      </c>
      <c r="G619" s="196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25"/>
    </row>
    <row r="620" spans="1:25">
      <c r="A620" s="128"/>
      <c r="B620" s="2" t="s">
        <v>143</v>
      </c>
      <c r="C620" s="124"/>
      <c r="D620" s="114" t="s">
        <v>237</v>
      </c>
      <c r="E620" s="114">
        <v>5.0000000000000001E-3</v>
      </c>
      <c r="F620" s="114">
        <v>7.0000000000000001E-3</v>
      </c>
      <c r="G620" s="196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25"/>
    </row>
    <row r="621" spans="1:25">
      <c r="A621" s="128"/>
      <c r="B621" s="2" t="s">
        <v>144</v>
      </c>
      <c r="C621" s="124"/>
      <c r="D621" s="114" t="s">
        <v>237</v>
      </c>
      <c r="E621" s="114">
        <v>2.949576240750523E-3</v>
      </c>
      <c r="F621" s="114" t="s">
        <v>237</v>
      </c>
      <c r="G621" s="14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25"/>
    </row>
    <row r="622" spans="1:25">
      <c r="A622" s="128"/>
      <c r="B622" s="2" t="s">
        <v>93</v>
      </c>
      <c r="C622" s="124"/>
      <c r="D622" s="101" t="s">
        <v>237</v>
      </c>
      <c r="E622" s="101">
        <v>0.61449505015635886</v>
      </c>
      <c r="F622" s="101" t="s">
        <v>237</v>
      </c>
      <c r="G622" s="14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26"/>
    </row>
    <row r="623" spans="1:25">
      <c r="A623" s="128"/>
      <c r="B623" s="109" t="s">
        <v>145</v>
      </c>
      <c r="C623" s="124"/>
      <c r="D623" s="101" t="s">
        <v>237</v>
      </c>
      <c r="E623" s="101" t="s">
        <v>237</v>
      </c>
      <c r="F623" s="101" t="s">
        <v>237</v>
      </c>
      <c r="G623" s="14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26"/>
    </row>
    <row r="624" spans="1:25">
      <c r="B624" s="134"/>
      <c r="C624" s="108"/>
      <c r="D624" s="121"/>
      <c r="E624" s="121"/>
      <c r="F624" s="121"/>
    </row>
    <row r="625" spans="1:25">
      <c r="B625" s="137" t="s">
        <v>216</v>
      </c>
      <c r="Y625" s="122" t="s">
        <v>147</v>
      </c>
    </row>
    <row r="626" spans="1:25">
      <c r="A626" s="116" t="s">
        <v>58</v>
      </c>
      <c r="B626" s="106" t="s">
        <v>113</v>
      </c>
      <c r="C626" s="103" t="s">
        <v>114</v>
      </c>
      <c r="D626" s="104" t="s">
        <v>128</v>
      </c>
      <c r="E626" s="105" t="s">
        <v>128</v>
      </c>
      <c r="F626" s="105" t="s">
        <v>128</v>
      </c>
      <c r="G626" s="14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122">
        <v>1</v>
      </c>
    </row>
    <row r="627" spans="1:25">
      <c r="A627" s="128"/>
      <c r="B627" s="107" t="s">
        <v>129</v>
      </c>
      <c r="C627" s="96" t="s">
        <v>129</v>
      </c>
      <c r="D627" s="144" t="s">
        <v>130</v>
      </c>
      <c r="E627" s="145" t="s">
        <v>135</v>
      </c>
      <c r="F627" s="145" t="s">
        <v>137</v>
      </c>
      <c r="G627" s="14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22" t="s">
        <v>1</v>
      </c>
    </row>
    <row r="628" spans="1:25">
      <c r="A628" s="128"/>
      <c r="B628" s="107"/>
      <c r="C628" s="96"/>
      <c r="D628" s="97" t="s">
        <v>149</v>
      </c>
      <c r="E628" s="98" t="s">
        <v>115</v>
      </c>
      <c r="F628" s="98" t="s">
        <v>149</v>
      </c>
      <c r="G628" s="14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22">
        <v>3</v>
      </c>
    </row>
    <row r="629" spans="1:25">
      <c r="A629" s="128"/>
      <c r="B629" s="107"/>
      <c r="C629" s="96"/>
      <c r="D629" s="120"/>
      <c r="E629" s="120"/>
      <c r="F629" s="120"/>
      <c r="G629" s="14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122">
        <v>3</v>
      </c>
    </row>
    <row r="630" spans="1:25">
      <c r="A630" s="128"/>
      <c r="B630" s="106">
        <v>1</v>
      </c>
      <c r="C630" s="102">
        <v>1</v>
      </c>
      <c r="D630" s="191">
        <v>0.01</v>
      </c>
      <c r="E630" s="191">
        <v>0.04</v>
      </c>
      <c r="F630" s="193" t="s">
        <v>111</v>
      </c>
      <c r="G630" s="196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8">
        <v>1</v>
      </c>
    </row>
    <row r="631" spans="1:25">
      <c r="A631" s="128"/>
      <c r="B631" s="107">
        <v>1</v>
      </c>
      <c r="C631" s="96">
        <v>2</v>
      </c>
      <c r="D631" s="199">
        <v>0.01</v>
      </c>
      <c r="E631" s="199">
        <v>0.04</v>
      </c>
      <c r="F631" s="201" t="s">
        <v>111</v>
      </c>
      <c r="G631" s="196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8">
        <v>18</v>
      </c>
    </row>
    <row r="632" spans="1:25">
      <c r="A632" s="128"/>
      <c r="B632" s="107">
        <v>1</v>
      </c>
      <c r="C632" s="96">
        <v>3</v>
      </c>
      <c r="D632" s="199">
        <v>0.01</v>
      </c>
      <c r="E632" s="199">
        <v>0.04</v>
      </c>
      <c r="F632" s="201" t="s">
        <v>111</v>
      </c>
      <c r="G632" s="196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8">
        <v>16</v>
      </c>
    </row>
    <row r="633" spans="1:25">
      <c r="A633" s="128"/>
      <c r="B633" s="107">
        <v>1</v>
      </c>
      <c r="C633" s="96">
        <v>4</v>
      </c>
      <c r="D633" s="199">
        <v>0.01</v>
      </c>
      <c r="E633" s="199">
        <v>0.04</v>
      </c>
      <c r="F633" s="201" t="s">
        <v>111</v>
      </c>
      <c r="G633" s="196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8">
        <v>2.5000000000000001E-2</v>
      </c>
    </row>
    <row r="634" spans="1:25">
      <c r="A634" s="128"/>
      <c r="B634" s="107">
        <v>1</v>
      </c>
      <c r="C634" s="96">
        <v>5</v>
      </c>
      <c r="D634" s="199">
        <v>0.01</v>
      </c>
      <c r="E634" s="199">
        <v>0.04</v>
      </c>
      <c r="F634" s="200" t="s">
        <v>111</v>
      </c>
      <c r="G634" s="196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25"/>
    </row>
    <row r="635" spans="1:25">
      <c r="A635" s="128"/>
      <c r="B635" s="108" t="s">
        <v>142</v>
      </c>
      <c r="C635" s="100"/>
      <c r="D635" s="203">
        <v>0.01</v>
      </c>
      <c r="E635" s="203">
        <v>0.04</v>
      </c>
      <c r="F635" s="203" t="s">
        <v>237</v>
      </c>
      <c r="G635" s="196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25"/>
    </row>
    <row r="636" spans="1:25">
      <c r="A636" s="128"/>
      <c r="B636" s="2" t="s">
        <v>143</v>
      </c>
      <c r="C636" s="124"/>
      <c r="D636" s="114">
        <v>0.01</v>
      </c>
      <c r="E636" s="114">
        <v>0.04</v>
      </c>
      <c r="F636" s="114" t="s">
        <v>237</v>
      </c>
      <c r="G636" s="196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25"/>
    </row>
    <row r="637" spans="1:25">
      <c r="A637" s="128"/>
      <c r="B637" s="2" t="s">
        <v>144</v>
      </c>
      <c r="C637" s="124"/>
      <c r="D637" s="114">
        <v>0</v>
      </c>
      <c r="E637" s="114">
        <v>0</v>
      </c>
      <c r="F637" s="114" t="s">
        <v>237</v>
      </c>
      <c r="G637" s="14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125"/>
    </row>
    <row r="638" spans="1:25">
      <c r="A638" s="128"/>
      <c r="B638" s="2" t="s">
        <v>93</v>
      </c>
      <c r="C638" s="124"/>
      <c r="D638" s="101">
        <v>0</v>
      </c>
      <c r="E638" s="101">
        <v>0</v>
      </c>
      <c r="F638" s="101" t="s">
        <v>237</v>
      </c>
      <c r="G638" s="14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26"/>
    </row>
    <row r="639" spans="1:25">
      <c r="A639" s="128"/>
      <c r="B639" s="109" t="s">
        <v>145</v>
      </c>
      <c r="C639" s="124"/>
      <c r="D639" s="101">
        <v>-0.60000000000000009</v>
      </c>
      <c r="E639" s="101">
        <v>0.59999999999999987</v>
      </c>
      <c r="F639" s="101" t="s">
        <v>237</v>
      </c>
      <c r="G639" s="14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26"/>
    </row>
    <row r="640" spans="1:25">
      <c r="B640" s="134"/>
      <c r="C640" s="108"/>
      <c r="D640" s="121"/>
      <c r="E640" s="121"/>
      <c r="F640" s="121"/>
    </row>
    <row r="641" spans="1:25">
      <c r="B641" s="137" t="s">
        <v>217</v>
      </c>
      <c r="Y641" s="122" t="s">
        <v>147</v>
      </c>
    </row>
    <row r="642" spans="1:25">
      <c r="A642" s="116" t="s">
        <v>6</v>
      </c>
      <c r="B642" s="106" t="s">
        <v>113</v>
      </c>
      <c r="C642" s="103" t="s">
        <v>114</v>
      </c>
      <c r="D642" s="104" t="s">
        <v>128</v>
      </c>
      <c r="E642" s="105" t="s">
        <v>128</v>
      </c>
      <c r="F642" s="105" t="s">
        <v>128</v>
      </c>
      <c r="G642" s="105" t="s">
        <v>128</v>
      </c>
      <c r="H642" s="105" t="s">
        <v>128</v>
      </c>
      <c r="I642" s="105" t="s">
        <v>128</v>
      </c>
      <c r="J642" s="105" t="s">
        <v>128</v>
      </c>
      <c r="K642" s="105" t="s">
        <v>128</v>
      </c>
      <c r="L642" s="105" t="s">
        <v>128</v>
      </c>
      <c r="M642" s="146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22">
        <v>1</v>
      </c>
    </row>
    <row r="643" spans="1:25">
      <c r="A643" s="128"/>
      <c r="B643" s="107" t="s">
        <v>129</v>
      </c>
      <c r="C643" s="96" t="s">
        <v>129</v>
      </c>
      <c r="D643" s="144" t="s">
        <v>130</v>
      </c>
      <c r="E643" s="145" t="s">
        <v>131</v>
      </c>
      <c r="F643" s="145" t="s">
        <v>148</v>
      </c>
      <c r="G643" s="145" t="s">
        <v>133</v>
      </c>
      <c r="H643" s="145" t="s">
        <v>134</v>
      </c>
      <c r="I643" s="145" t="s">
        <v>135</v>
      </c>
      <c r="J643" s="145" t="s">
        <v>136</v>
      </c>
      <c r="K643" s="145" t="s">
        <v>137</v>
      </c>
      <c r="L643" s="145" t="s">
        <v>138</v>
      </c>
      <c r="M643" s="146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22" t="s">
        <v>3</v>
      </c>
    </row>
    <row r="644" spans="1:25">
      <c r="A644" s="128"/>
      <c r="B644" s="107"/>
      <c r="C644" s="96"/>
      <c r="D644" s="97" t="s">
        <v>149</v>
      </c>
      <c r="E644" s="98" t="s">
        <v>149</v>
      </c>
      <c r="F644" s="98" t="s">
        <v>150</v>
      </c>
      <c r="G644" s="98" t="s">
        <v>149</v>
      </c>
      <c r="H644" s="98" t="s">
        <v>150</v>
      </c>
      <c r="I644" s="98" t="s">
        <v>149</v>
      </c>
      <c r="J644" s="98" t="s">
        <v>149</v>
      </c>
      <c r="K644" s="98" t="s">
        <v>149</v>
      </c>
      <c r="L644" s="98" t="s">
        <v>149</v>
      </c>
      <c r="M644" s="146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22">
        <v>3</v>
      </c>
    </row>
    <row r="645" spans="1:25">
      <c r="A645" s="128"/>
      <c r="B645" s="107"/>
      <c r="C645" s="96"/>
      <c r="D645" s="120"/>
      <c r="E645" s="120"/>
      <c r="F645" s="120"/>
      <c r="G645" s="120"/>
      <c r="H645" s="120"/>
      <c r="I645" s="120"/>
      <c r="J645" s="120"/>
      <c r="K645" s="120"/>
      <c r="L645" s="120"/>
      <c r="M645" s="146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22">
        <v>3</v>
      </c>
    </row>
    <row r="646" spans="1:25">
      <c r="A646" s="128"/>
      <c r="B646" s="106">
        <v>1</v>
      </c>
      <c r="C646" s="102">
        <v>1</v>
      </c>
      <c r="D646" s="191">
        <v>0.11</v>
      </c>
      <c r="E646" s="192" t="s">
        <v>109</v>
      </c>
      <c r="F646" s="193">
        <v>0.71</v>
      </c>
      <c r="G646" s="191">
        <v>0.11</v>
      </c>
      <c r="H646" s="194">
        <v>7.5999999999999998E-2</v>
      </c>
      <c r="I646" s="192" t="s">
        <v>111</v>
      </c>
      <c r="J646" s="194">
        <v>7.0000000000000007E-2</v>
      </c>
      <c r="K646" s="191" t="s">
        <v>111</v>
      </c>
      <c r="L646" s="191" t="s">
        <v>151</v>
      </c>
      <c r="M646" s="196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8">
        <v>1</v>
      </c>
    </row>
    <row r="647" spans="1:25">
      <c r="A647" s="128"/>
      <c r="B647" s="107">
        <v>1</v>
      </c>
      <c r="C647" s="96">
        <v>2</v>
      </c>
      <c r="D647" s="199">
        <v>0.08</v>
      </c>
      <c r="E647" s="200" t="s">
        <v>109</v>
      </c>
      <c r="F647" s="201">
        <v>0.72</v>
      </c>
      <c r="G647" s="199">
        <v>0.1</v>
      </c>
      <c r="H647" s="202">
        <v>8.47290640394089E-2</v>
      </c>
      <c r="I647" s="200" t="s">
        <v>111</v>
      </c>
      <c r="J647" s="202">
        <v>7.0000000000000007E-2</v>
      </c>
      <c r="K647" s="199">
        <v>0.1</v>
      </c>
      <c r="L647" s="199">
        <v>0.05</v>
      </c>
      <c r="M647" s="196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8">
        <v>3</v>
      </c>
    </row>
    <row r="648" spans="1:25">
      <c r="A648" s="128"/>
      <c r="B648" s="107">
        <v>1</v>
      </c>
      <c r="C648" s="96">
        <v>3</v>
      </c>
      <c r="D648" s="199">
        <v>0.09</v>
      </c>
      <c r="E648" s="200" t="s">
        <v>109</v>
      </c>
      <c r="F648" s="201">
        <v>0.69</v>
      </c>
      <c r="G648" s="199">
        <v>0.1</v>
      </c>
      <c r="H648" s="202">
        <v>8.2926829268292701E-2</v>
      </c>
      <c r="I648" s="200" t="s">
        <v>111</v>
      </c>
      <c r="J648" s="202">
        <v>7.0000000000000007E-2</v>
      </c>
      <c r="K648" s="202" t="s">
        <v>111</v>
      </c>
      <c r="L648" s="114" t="s">
        <v>151</v>
      </c>
      <c r="M648" s="196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8">
        <v>16</v>
      </c>
    </row>
    <row r="649" spans="1:25">
      <c r="A649" s="128"/>
      <c r="B649" s="107">
        <v>1</v>
      </c>
      <c r="C649" s="96">
        <v>4</v>
      </c>
      <c r="D649" s="199">
        <v>0.1</v>
      </c>
      <c r="E649" s="200" t="s">
        <v>109</v>
      </c>
      <c r="F649" s="201">
        <v>0.74</v>
      </c>
      <c r="G649" s="199">
        <v>0.11</v>
      </c>
      <c r="H649" s="202">
        <v>7.3684210526315796E-2</v>
      </c>
      <c r="I649" s="200" t="s">
        <v>111</v>
      </c>
      <c r="J649" s="202">
        <v>7.0000000000000007E-2</v>
      </c>
      <c r="K649" s="202" t="s">
        <v>111</v>
      </c>
      <c r="L649" s="114">
        <v>0.06</v>
      </c>
      <c r="M649" s="196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8">
        <v>7.4542458437437231E-2</v>
      </c>
    </row>
    <row r="650" spans="1:25">
      <c r="A650" s="128"/>
      <c r="B650" s="107">
        <v>1</v>
      </c>
      <c r="C650" s="96">
        <v>5</v>
      </c>
      <c r="D650" s="199">
        <v>0.09</v>
      </c>
      <c r="E650" s="200" t="s">
        <v>109</v>
      </c>
      <c r="F650" s="200">
        <v>0.73</v>
      </c>
      <c r="G650" s="199">
        <v>0.11</v>
      </c>
      <c r="H650" s="199">
        <v>7.3933649289099498E-2</v>
      </c>
      <c r="I650" s="200" t="s">
        <v>111</v>
      </c>
      <c r="J650" s="199">
        <v>0.08</v>
      </c>
      <c r="K650" s="199" t="s">
        <v>111</v>
      </c>
      <c r="L650" s="199" t="s">
        <v>151</v>
      </c>
      <c r="M650" s="196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25"/>
    </row>
    <row r="651" spans="1:25">
      <c r="A651" s="128"/>
      <c r="B651" s="108" t="s">
        <v>142</v>
      </c>
      <c r="C651" s="100"/>
      <c r="D651" s="203">
        <v>9.4E-2</v>
      </c>
      <c r="E651" s="203" t="s">
        <v>237</v>
      </c>
      <c r="F651" s="203">
        <v>0.71800000000000008</v>
      </c>
      <c r="G651" s="203">
        <v>0.10600000000000001</v>
      </c>
      <c r="H651" s="203">
        <v>7.8254750624623379E-2</v>
      </c>
      <c r="I651" s="203" t="s">
        <v>237</v>
      </c>
      <c r="J651" s="203">
        <v>7.2000000000000008E-2</v>
      </c>
      <c r="K651" s="203">
        <v>0.1</v>
      </c>
      <c r="L651" s="203">
        <v>5.5E-2</v>
      </c>
      <c r="M651" s="196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25"/>
    </row>
    <row r="652" spans="1:25">
      <c r="A652" s="128"/>
      <c r="B652" s="2" t="s">
        <v>143</v>
      </c>
      <c r="C652" s="124"/>
      <c r="D652" s="114">
        <v>0.09</v>
      </c>
      <c r="E652" s="114" t="s">
        <v>237</v>
      </c>
      <c r="F652" s="114">
        <v>0.72</v>
      </c>
      <c r="G652" s="114">
        <v>0.11</v>
      </c>
      <c r="H652" s="114">
        <v>7.5999999999999998E-2</v>
      </c>
      <c r="I652" s="114" t="s">
        <v>237</v>
      </c>
      <c r="J652" s="114">
        <v>7.0000000000000007E-2</v>
      </c>
      <c r="K652" s="114">
        <v>0.1</v>
      </c>
      <c r="L652" s="114">
        <v>5.5E-2</v>
      </c>
      <c r="M652" s="196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25"/>
    </row>
    <row r="653" spans="1:25">
      <c r="A653" s="128"/>
      <c r="B653" s="2" t="s">
        <v>144</v>
      </c>
      <c r="C653" s="124"/>
      <c r="D653" s="114">
        <v>1.1401754250991452E-2</v>
      </c>
      <c r="E653" s="114" t="s">
        <v>237</v>
      </c>
      <c r="F653" s="114">
        <v>1.923538406167136E-2</v>
      </c>
      <c r="G653" s="114">
        <v>5.4772255750516578E-3</v>
      </c>
      <c r="H653" s="114">
        <v>5.2055428863579155E-3</v>
      </c>
      <c r="I653" s="114" t="s">
        <v>237</v>
      </c>
      <c r="J653" s="114">
        <v>4.4721359549995772E-3</v>
      </c>
      <c r="K653" s="114" t="s">
        <v>237</v>
      </c>
      <c r="L653" s="114">
        <v>7.0710678118654719E-3</v>
      </c>
      <c r="M653" s="14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125"/>
    </row>
    <row r="654" spans="1:25">
      <c r="A654" s="128"/>
      <c r="B654" s="2" t="s">
        <v>93</v>
      </c>
      <c r="C654" s="124"/>
      <c r="D654" s="101">
        <v>0.12129525798927077</v>
      </c>
      <c r="E654" s="101" t="s">
        <v>237</v>
      </c>
      <c r="F654" s="101">
        <v>2.6790228498149524E-2</v>
      </c>
      <c r="G654" s="101">
        <v>5.1671939387279785E-2</v>
      </c>
      <c r="H654" s="101">
        <v>6.6520471214944449E-2</v>
      </c>
      <c r="I654" s="101" t="s">
        <v>237</v>
      </c>
      <c r="J654" s="101">
        <v>6.2112999374994121E-2</v>
      </c>
      <c r="K654" s="101" t="s">
        <v>237</v>
      </c>
      <c r="L654" s="101">
        <v>0.12856486930664493</v>
      </c>
      <c r="M654" s="146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126"/>
    </row>
    <row r="655" spans="1:25">
      <c r="A655" s="128"/>
      <c r="B655" s="109" t="s">
        <v>145</v>
      </c>
      <c r="C655" s="124"/>
      <c r="D655" s="101">
        <v>0.26102629253760523</v>
      </c>
      <c r="E655" s="101" t="s">
        <v>237</v>
      </c>
      <c r="F655" s="101">
        <v>8.6320944472553265</v>
      </c>
      <c r="G655" s="101">
        <v>0.42200837243602307</v>
      </c>
      <c r="H655" s="101">
        <v>4.9801043123655964E-2</v>
      </c>
      <c r="I655" s="101" t="s">
        <v>237</v>
      </c>
      <c r="J655" s="101">
        <v>-3.4107520609493736E-2</v>
      </c>
      <c r="K655" s="101">
        <v>0.34151733248681415</v>
      </c>
      <c r="L655" s="101">
        <v>-0.26216546713225231</v>
      </c>
      <c r="M655" s="146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26"/>
    </row>
    <row r="656" spans="1:25">
      <c r="B656" s="134"/>
      <c r="C656" s="108"/>
      <c r="D656" s="121"/>
      <c r="E656" s="121"/>
      <c r="F656" s="121"/>
      <c r="G656" s="121"/>
      <c r="H656" s="121"/>
      <c r="I656" s="121"/>
      <c r="J656" s="121"/>
      <c r="K656" s="121"/>
      <c r="L656" s="121"/>
    </row>
    <row r="657" spans="1:25">
      <c r="B657" s="137" t="s">
        <v>218</v>
      </c>
      <c r="Y657" s="122" t="s">
        <v>147</v>
      </c>
    </row>
    <row r="658" spans="1:25">
      <c r="A658" s="116" t="s">
        <v>9</v>
      </c>
      <c r="B658" s="106" t="s">
        <v>113</v>
      </c>
      <c r="C658" s="103" t="s">
        <v>114</v>
      </c>
      <c r="D658" s="104" t="s">
        <v>128</v>
      </c>
      <c r="E658" s="105" t="s">
        <v>128</v>
      </c>
      <c r="F658" s="105" t="s">
        <v>128</v>
      </c>
      <c r="G658" s="14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22">
        <v>1</v>
      </c>
    </row>
    <row r="659" spans="1:25">
      <c r="A659" s="128"/>
      <c r="B659" s="107" t="s">
        <v>129</v>
      </c>
      <c r="C659" s="96" t="s">
        <v>129</v>
      </c>
      <c r="D659" s="144" t="s">
        <v>130</v>
      </c>
      <c r="E659" s="145" t="s">
        <v>135</v>
      </c>
      <c r="F659" s="145" t="s">
        <v>137</v>
      </c>
      <c r="G659" s="14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122" t="s">
        <v>3</v>
      </c>
    </row>
    <row r="660" spans="1:25">
      <c r="A660" s="128"/>
      <c r="B660" s="107"/>
      <c r="C660" s="96"/>
      <c r="D660" s="97" t="s">
        <v>149</v>
      </c>
      <c r="E660" s="98" t="s">
        <v>115</v>
      </c>
      <c r="F660" s="98" t="s">
        <v>149</v>
      </c>
      <c r="G660" s="14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22">
        <v>1</v>
      </c>
    </row>
    <row r="661" spans="1:25">
      <c r="A661" s="128"/>
      <c r="B661" s="107"/>
      <c r="C661" s="96"/>
      <c r="D661" s="120"/>
      <c r="E661" s="120"/>
      <c r="F661" s="120"/>
      <c r="G661" s="14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22">
        <v>1</v>
      </c>
    </row>
    <row r="662" spans="1:25">
      <c r="A662" s="128"/>
      <c r="B662" s="106">
        <v>1</v>
      </c>
      <c r="C662" s="102">
        <v>1</v>
      </c>
      <c r="D662" s="207">
        <v>20.3</v>
      </c>
      <c r="E662" s="217">
        <v>17</v>
      </c>
      <c r="F662" s="208">
        <v>20</v>
      </c>
      <c r="G662" s="209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1">
        <v>1</v>
      </c>
    </row>
    <row r="663" spans="1:25">
      <c r="A663" s="128"/>
      <c r="B663" s="107">
        <v>1</v>
      </c>
      <c r="C663" s="96">
        <v>2</v>
      </c>
      <c r="D663" s="212">
        <v>19.8</v>
      </c>
      <c r="E663" s="218">
        <v>17</v>
      </c>
      <c r="F663" s="213">
        <v>20</v>
      </c>
      <c r="G663" s="209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1">
        <v>4</v>
      </c>
    </row>
    <row r="664" spans="1:25">
      <c r="A664" s="128"/>
      <c r="B664" s="107">
        <v>1</v>
      </c>
      <c r="C664" s="96">
        <v>3</v>
      </c>
      <c r="D664" s="212">
        <v>19.899999999999999</v>
      </c>
      <c r="E664" s="218">
        <v>17</v>
      </c>
      <c r="F664" s="213">
        <v>21</v>
      </c>
      <c r="G664" s="209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1">
        <v>16</v>
      </c>
    </row>
    <row r="665" spans="1:25">
      <c r="A665" s="128"/>
      <c r="B665" s="107">
        <v>1</v>
      </c>
      <c r="C665" s="96">
        <v>4</v>
      </c>
      <c r="D665" s="212">
        <v>20</v>
      </c>
      <c r="E665" s="218">
        <v>17</v>
      </c>
      <c r="F665" s="213">
        <v>21</v>
      </c>
      <c r="G665" s="209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1">
        <v>20.159999999999997</v>
      </c>
    </row>
    <row r="666" spans="1:25">
      <c r="A666" s="128"/>
      <c r="B666" s="107">
        <v>1</v>
      </c>
      <c r="C666" s="96">
        <v>5</v>
      </c>
      <c r="D666" s="212">
        <v>19.600000000000001</v>
      </c>
      <c r="E666" s="218">
        <v>17</v>
      </c>
      <c r="F666" s="212">
        <v>20</v>
      </c>
      <c r="G666" s="209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4"/>
    </row>
    <row r="667" spans="1:25">
      <c r="A667" s="128"/>
      <c r="B667" s="108" t="s">
        <v>142</v>
      </c>
      <c r="C667" s="100"/>
      <c r="D667" s="215">
        <v>19.919999999999998</v>
      </c>
      <c r="E667" s="215">
        <v>17</v>
      </c>
      <c r="F667" s="215">
        <v>20.399999999999999</v>
      </c>
      <c r="G667" s="209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4"/>
    </row>
    <row r="668" spans="1:25">
      <c r="A668" s="128"/>
      <c r="B668" s="2" t="s">
        <v>143</v>
      </c>
      <c r="C668" s="124"/>
      <c r="D668" s="216">
        <v>19.899999999999999</v>
      </c>
      <c r="E668" s="216">
        <v>17</v>
      </c>
      <c r="F668" s="216">
        <v>20</v>
      </c>
      <c r="G668" s="209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4"/>
    </row>
    <row r="669" spans="1:25">
      <c r="A669" s="128"/>
      <c r="B669" s="2" t="s">
        <v>144</v>
      </c>
      <c r="C669" s="124"/>
      <c r="D669" s="216">
        <v>0.25884358211089548</v>
      </c>
      <c r="E669" s="216">
        <v>0</v>
      </c>
      <c r="F669" s="216">
        <v>0.54772255750516607</v>
      </c>
      <c r="G669" s="209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4"/>
    </row>
    <row r="670" spans="1:25">
      <c r="A670" s="128"/>
      <c r="B670" s="2" t="s">
        <v>93</v>
      </c>
      <c r="C670" s="124"/>
      <c r="D670" s="101">
        <v>1.299415572845861E-2</v>
      </c>
      <c r="E670" s="101">
        <v>0</v>
      </c>
      <c r="F670" s="101">
        <v>2.6849144975743436E-2</v>
      </c>
      <c r="G670" s="14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26"/>
    </row>
    <row r="671" spans="1:25">
      <c r="A671" s="128"/>
      <c r="B671" s="109" t="s">
        <v>145</v>
      </c>
      <c r="C671" s="124"/>
      <c r="D671" s="101">
        <v>-1.1904761904761862E-2</v>
      </c>
      <c r="E671" s="101">
        <v>-0.15674603174603163</v>
      </c>
      <c r="F671" s="101">
        <v>1.1904761904762085E-2</v>
      </c>
      <c r="G671" s="14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26"/>
    </row>
    <row r="672" spans="1:25">
      <c r="B672" s="134"/>
      <c r="C672" s="108"/>
      <c r="D672" s="121"/>
      <c r="E672" s="121"/>
      <c r="F672" s="121"/>
    </row>
    <row r="673" spans="1:25">
      <c r="B673" s="137" t="s">
        <v>219</v>
      </c>
      <c r="Y673" s="122" t="s">
        <v>147</v>
      </c>
    </row>
    <row r="674" spans="1:25">
      <c r="A674" s="116" t="s">
        <v>59</v>
      </c>
      <c r="B674" s="106" t="s">
        <v>113</v>
      </c>
      <c r="C674" s="103" t="s">
        <v>114</v>
      </c>
      <c r="D674" s="104" t="s">
        <v>128</v>
      </c>
      <c r="E674" s="105" t="s">
        <v>128</v>
      </c>
      <c r="F674" s="105" t="s">
        <v>128</v>
      </c>
      <c r="G674" s="14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22">
        <v>1</v>
      </c>
    </row>
    <row r="675" spans="1:25">
      <c r="A675" s="128"/>
      <c r="B675" s="107" t="s">
        <v>129</v>
      </c>
      <c r="C675" s="96" t="s">
        <v>129</v>
      </c>
      <c r="D675" s="144" t="s">
        <v>130</v>
      </c>
      <c r="E675" s="145" t="s">
        <v>135</v>
      </c>
      <c r="F675" s="145" t="s">
        <v>137</v>
      </c>
      <c r="G675" s="14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22" t="s">
        <v>3</v>
      </c>
    </row>
    <row r="676" spans="1:25">
      <c r="A676" s="128"/>
      <c r="B676" s="107"/>
      <c r="C676" s="96"/>
      <c r="D676" s="97" t="s">
        <v>149</v>
      </c>
      <c r="E676" s="98" t="s">
        <v>149</v>
      </c>
      <c r="F676" s="98" t="s">
        <v>149</v>
      </c>
      <c r="G676" s="14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22">
        <v>2</v>
      </c>
    </row>
    <row r="677" spans="1:25">
      <c r="A677" s="128"/>
      <c r="B677" s="107"/>
      <c r="C677" s="96"/>
      <c r="D677" s="120"/>
      <c r="E677" s="120"/>
      <c r="F677" s="120"/>
      <c r="G677" s="14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22">
        <v>2</v>
      </c>
    </row>
    <row r="678" spans="1:25">
      <c r="A678" s="128"/>
      <c r="B678" s="106">
        <v>1</v>
      </c>
      <c r="C678" s="102">
        <v>1</v>
      </c>
      <c r="D678" s="110">
        <v>2</v>
      </c>
      <c r="E678" s="110">
        <v>0.9</v>
      </c>
      <c r="F678" s="111">
        <v>1</v>
      </c>
      <c r="G678" s="14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22">
        <v>1</v>
      </c>
    </row>
    <row r="679" spans="1:25">
      <c r="A679" s="128"/>
      <c r="B679" s="107">
        <v>1</v>
      </c>
      <c r="C679" s="96">
        <v>2</v>
      </c>
      <c r="D679" s="98">
        <v>2</v>
      </c>
      <c r="E679" s="98">
        <v>1.5</v>
      </c>
      <c r="F679" s="112" t="s">
        <v>109</v>
      </c>
      <c r="G679" s="14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22">
        <v>5</v>
      </c>
    </row>
    <row r="680" spans="1:25">
      <c r="A680" s="128"/>
      <c r="B680" s="107">
        <v>1</v>
      </c>
      <c r="C680" s="96">
        <v>3</v>
      </c>
      <c r="D680" s="98">
        <v>2</v>
      </c>
      <c r="E680" s="98">
        <v>1.2</v>
      </c>
      <c r="F680" s="112" t="s">
        <v>109</v>
      </c>
      <c r="G680" s="14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22">
        <v>16</v>
      </c>
    </row>
    <row r="681" spans="1:25">
      <c r="A681" s="128"/>
      <c r="B681" s="107">
        <v>1</v>
      </c>
      <c r="C681" s="96">
        <v>4</v>
      </c>
      <c r="D681" s="98">
        <v>2</v>
      </c>
      <c r="E681" s="98">
        <v>1.1000000000000001</v>
      </c>
      <c r="F681" s="112" t="s">
        <v>109</v>
      </c>
      <c r="G681" s="14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22">
        <v>1.2666666666666666</v>
      </c>
    </row>
    <row r="682" spans="1:25">
      <c r="A682" s="128"/>
      <c r="B682" s="107">
        <v>1</v>
      </c>
      <c r="C682" s="96">
        <v>5</v>
      </c>
      <c r="D682" s="98">
        <v>2</v>
      </c>
      <c r="E682" s="98">
        <v>0.8</v>
      </c>
      <c r="F682" s="98">
        <v>1</v>
      </c>
      <c r="G682" s="14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23"/>
    </row>
    <row r="683" spans="1:25">
      <c r="A683" s="128"/>
      <c r="B683" s="108" t="s">
        <v>142</v>
      </c>
      <c r="C683" s="100"/>
      <c r="D683" s="113">
        <v>2</v>
      </c>
      <c r="E683" s="113">
        <v>1.0999999999999999</v>
      </c>
      <c r="F683" s="113">
        <v>1</v>
      </c>
      <c r="G683" s="14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23"/>
    </row>
    <row r="684" spans="1:25">
      <c r="A684" s="128"/>
      <c r="B684" s="2" t="s">
        <v>143</v>
      </c>
      <c r="C684" s="124"/>
      <c r="D684" s="99">
        <v>2</v>
      </c>
      <c r="E684" s="99">
        <v>1.1000000000000001</v>
      </c>
      <c r="F684" s="99">
        <v>1</v>
      </c>
      <c r="G684" s="14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23"/>
    </row>
    <row r="685" spans="1:25">
      <c r="A685" s="128"/>
      <c r="B685" s="2" t="s">
        <v>144</v>
      </c>
      <c r="C685" s="124"/>
      <c r="D685" s="99">
        <v>0</v>
      </c>
      <c r="E685" s="99">
        <v>0.27386127875258376</v>
      </c>
      <c r="F685" s="99">
        <v>0</v>
      </c>
      <c r="G685" s="204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123"/>
    </row>
    <row r="686" spans="1:25">
      <c r="A686" s="128"/>
      <c r="B686" s="2" t="s">
        <v>93</v>
      </c>
      <c r="C686" s="124"/>
      <c r="D686" s="101">
        <v>0</v>
      </c>
      <c r="E686" s="101">
        <v>0.24896479886598527</v>
      </c>
      <c r="F686" s="101">
        <v>0</v>
      </c>
      <c r="G686" s="14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26"/>
    </row>
    <row r="687" spans="1:25">
      <c r="A687" s="128"/>
      <c r="B687" s="109" t="s">
        <v>145</v>
      </c>
      <c r="C687" s="124"/>
      <c r="D687" s="101">
        <v>0.57894736842105265</v>
      </c>
      <c r="E687" s="101">
        <v>-0.13157894736842113</v>
      </c>
      <c r="F687" s="101">
        <v>-0.21052631578947367</v>
      </c>
      <c r="G687" s="14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126"/>
    </row>
    <row r="688" spans="1:25">
      <c r="B688" s="134"/>
      <c r="C688" s="108"/>
      <c r="D688" s="121"/>
      <c r="E688" s="121"/>
      <c r="F688" s="121"/>
    </row>
    <row r="689" spans="1:25">
      <c r="B689" s="137" t="s">
        <v>220</v>
      </c>
      <c r="Y689" s="122" t="s">
        <v>147</v>
      </c>
    </row>
    <row r="690" spans="1:25">
      <c r="A690" s="116" t="s">
        <v>12</v>
      </c>
      <c r="B690" s="106" t="s">
        <v>113</v>
      </c>
      <c r="C690" s="103" t="s">
        <v>114</v>
      </c>
      <c r="D690" s="104" t="s">
        <v>128</v>
      </c>
      <c r="E690" s="14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22">
        <v>1</v>
      </c>
    </row>
    <row r="691" spans="1:25">
      <c r="A691" s="128"/>
      <c r="B691" s="107" t="s">
        <v>129</v>
      </c>
      <c r="C691" s="96" t="s">
        <v>129</v>
      </c>
      <c r="D691" s="144" t="s">
        <v>135</v>
      </c>
      <c r="E691" s="14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22" t="s">
        <v>3</v>
      </c>
    </row>
    <row r="692" spans="1:25">
      <c r="A692" s="128"/>
      <c r="B692" s="107"/>
      <c r="C692" s="96"/>
      <c r="D692" s="97" t="s">
        <v>149</v>
      </c>
      <c r="E692" s="14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22">
        <v>2</v>
      </c>
    </row>
    <row r="693" spans="1:25">
      <c r="A693" s="128"/>
      <c r="B693" s="107"/>
      <c r="C693" s="96"/>
      <c r="D693" s="120"/>
      <c r="E693" s="14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22">
        <v>2</v>
      </c>
    </row>
    <row r="694" spans="1:25">
      <c r="A694" s="128"/>
      <c r="B694" s="106">
        <v>1</v>
      </c>
      <c r="C694" s="102">
        <v>1</v>
      </c>
      <c r="D694" s="110">
        <v>4.4000000000000004</v>
      </c>
      <c r="E694" s="14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22">
        <v>1</v>
      </c>
    </row>
    <row r="695" spans="1:25">
      <c r="A695" s="128"/>
      <c r="B695" s="107">
        <v>1</v>
      </c>
      <c r="C695" s="96">
        <v>2</v>
      </c>
      <c r="D695" s="98">
        <v>4.5999999999999996</v>
      </c>
      <c r="E695" s="14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22">
        <v>6</v>
      </c>
    </row>
    <row r="696" spans="1:25">
      <c r="A696" s="128"/>
      <c r="B696" s="107">
        <v>1</v>
      </c>
      <c r="C696" s="96">
        <v>3</v>
      </c>
      <c r="D696" s="98">
        <v>4.7</v>
      </c>
      <c r="E696" s="14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22">
        <v>16</v>
      </c>
    </row>
    <row r="697" spans="1:25">
      <c r="A697" s="128"/>
      <c r="B697" s="107">
        <v>1</v>
      </c>
      <c r="C697" s="96">
        <v>4</v>
      </c>
      <c r="D697" s="98">
        <v>4.7</v>
      </c>
      <c r="E697" s="14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122">
        <v>4.5599999999999996</v>
      </c>
    </row>
    <row r="698" spans="1:25">
      <c r="A698" s="128"/>
      <c r="B698" s="107">
        <v>1</v>
      </c>
      <c r="C698" s="96">
        <v>5</v>
      </c>
      <c r="D698" s="98">
        <v>4.4000000000000004</v>
      </c>
      <c r="E698" s="14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23"/>
    </row>
    <row r="699" spans="1:25">
      <c r="A699" s="128"/>
      <c r="B699" s="108" t="s">
        <v>142</v>
      </c>
      <c r="C699" s="100"/>
      <c r="D699" s="113">
        <v>4.5599999999999996</v>
      </c>
      <c r="E699" s="14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23"/>
    </row>
    <row r="700" spans="1:25">
      <c r="A700" s="128"/>
      <c r="B700" s="2" t="s">
        <v>143</v>
      </c>
      <c r="C700" s="124"/>
      <c r="D700" s="99">
        <v>4.5999999999999996</v>
      </c>
      <c r="E700" s="14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23"/>
    </row>
    <row r="701" spans="1:25">
      <c r="A701" s="128"/>
      <c r="B701" s="2" t="s">
        <v>144</v>
      </c>
      <c r="C701" s="124"/>
      <c r="D701" s="99">
        <v>0.15165750888103088</v>
      </c>
      <c r="E701" s="204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123"/>
    </row>
    <row r="702" spans="1:25">
      <c r="A702" s="128"/>
      <c r="B702" s="2" t="s">
        <v>93</v>
      </c>
      <c r="C702" s="124"/>
      <c r="D702" s="101">
        <v>3.325822563180502E-2</v>
      </c>
      <c r="E702" s="14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26"/>
    </row>
    <row r="703" spans="1:25">
      <c r="A703" s="128"/>
      <c r="B703" s="109" t="s">
        <v>145</v>
      </c>
      <c r="C703" s="124"/>
      <c r="D703" s="101">
        <v>0</v>
      </c>
      <c r="E703" s="14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26"/>
    </row>
    <row r="704" spans="1:25">
      <c r="B704" s="134"/>
      <c r="C704" s="108"/>
      <c r="D704" s="121"/>
    </row>
    <row r="705" spans="1:25">
      <c r="B705" s="137" t="s">
        <v>221</v>
      </c>
      <c r="Y705" s="122" t="s">
        <v>64</v>
      </c>
    </row>
    <row r="706" spans="1:25">
      <c r="A706" s="116" t="s">
        <v>15</v>
      </c>
      <c r="B706" s="106" t="s">
        <v>113</v>
      </c>
      <c r="C706" s="103" t="s">
        <v>114</v>
      </c>
      <c r="D706" s="104" t="s">
        <v>128</v>
      </c>
      <c r="E706" s="105" t="s">
        <v>128</v>
      </c>
      <c r="F706" s="105" t="s">
        <v>128</v>
      </c>
      <c r="G706" s="105" t="s">
        <v>128</v>
      </c>
      <c r="H706" s="105" t="s">
        <v>128</v>
      </c>
      <c r="I706" s="105" t="s">
        <v>128</v>
      </c>
      <c r="J706" s="105" t="s">
        <v>128</v>
      </c>
      <c r="K706" s="105" t="s">
        <v>128</v>
      </c>
      <c r="L706" s="105" t="s">
        <v>128</v>
      </c>
      <c r="M706" s="146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22">
        <v>1</v>
      </c>
    </row>
    <row r="707" spans="1:25">
      <c r="A707" s="128"/>
      <c r="B707" s="107" t="s">
        <v>129</v>
      </c>
      <c r="C707" s="96" t="s">
        <v>129</v>
      </c>
      <c r="D707" s="144" t="s">
        <v>130</v>
      </c>
      <c r="E707" s="145" t="s">
        <v>131</v>
      </c>
      <c r="F707" s="145" t="s">
        <v>148</v>
      </c>
      <c r="G707" s="145" t="s">
        <v>133</v>
      </c>
      <c r="H707" s="145" t="s">
        <v>134</v>
      </c>
      <c r="I707" s="145" t="s">
        <v>135</v>
      </c>
      <c r="J707" s="145" t="s">
        <v>136</v>
      </c>
      <c r="K707" s="145" t="s">
        <v>137</v>
      </c>
      <c r="L707" s="145" t="s">
        <v>138</v>
      </c>
      <c r="M707" s="146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22" t="s">
        <v>3</v>
      </c>
    </row>
    <row r="708" spans="1:25">
      <c r="A708" s="128"/>
      <c r="B708" s="107"/>
      <c r="C708" s="96"/>
      <c r="D708" s="97" t="s">
        <v>149</v>
      </c>
      <c r="E708" s="98" t="s">
        <v>149</v>
      </c>
      <c r="F708" s="98" t="s">
        <v>150</v>
      </c>
      <c r="G708" s="98" t="s">
        <v>149</v>
      </c>
      <c r="H708" s="98" t="s">
        <v>150</v>
      </c>
      <c r="I708" s="98" t="s">
        <v>149</v>
      </c>
      <c r="J708" s="98" t="s">
        <v>149</v>
      </c>
      <c r="K708" s="98" t="s">
        <v>149</v>
      </c>
      <c r="L708" s="98" t="s">
        <v>149</v>
      </c>
      <c r="M708" s="146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22">
        <v>2</v>
      </c>
    </row>
    <row r="709" spans="1:25">
      <c r="A709" s="128"/>
      <c r="B709" s="107"/>
      <c r="C709" s="96"/>
      <c r="D709" s="120"/>
      <c r="E709" s="120"/>
      <c r="F709" s="120"/>
      <c r="G709" s="120"/>
      <c r="H709" s="120"/>
      <c r="I709" s="120"/>
      <c r="J709" s="120"/>
      <c r="K709" s="120"/>
      <c r="L709" s="120"/>
      <c r="M709" s="146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22">
        <v>3</v>
      </c>
    </row>
    <row r="710" spans="1:25">
      <c r="A710" s="128"/>
      <c r="B710" s="106">
        <v>1</v>
      </c>
      <c r="C710" s="102">
        <v>1</v>
      </c>
      <c r="D710" s="110">
        <v>1.6</v>
      </c>
      <c r="E710" s="138">
        <v>1</v>
      </c>
      <c r="F710" s="139">
        <v>1.3</v>
      </c>
      <c r="G710" s="110">
        <v>1.5</v>
      </c>
      <c r="H710" s="111">
        <v>1.54835680751174</v>
      </c>
      <c r="I710" s="138" t="s">
        <v>109</v>
      </c>
      <c r="J710" s="111">
        <v>1.4</v>
      </c>
      <c r="K710" s="110">
        <v>1.5</v>
      </c>
      <c r="L710" s="110">
        <v>1.8</v>
      </c>
      <c r="M710" s="146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22">
        <v>1</v>
      </c>
    </row>
    <row r="711" spans="1:25">
      <c r="A711" s="128"/>
      <c r="B711" s="107">
        <v>1</v>
      </c>
      <c r="C711" s="96">
        <v>2</v>
      </c>
      <c r="D711" s="98">
        <v>1.5</v>
      </c>
      <c r="E711" s="140">
        <v>1</v>
      </c>
      <c r="F711" s="141">
        <v>1.3</v>
      </c>
      <c r="G711" s="98">
        <v>1.5</v>
      </c>
      <c r="H711" s="112">
        <v>1.6</v>
      </c>
      <c r="I711" s="140" t="s">
        <v>109</v>
      </c>
      <c r="J711" s="112">
        <v>1.4</v>
      </c>
      <c r="K711" s="98">
        <v>1.5</v>
      </c>
      <c r="L711" s="98">
        <v>1.9</v>
      </c>
      <c r="M711" s="146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122" t="e">
        <v>#N/A</v>
      </c>
    </row>
    <row r="712" spans="1:25">
      <c r="A712" s="128"/>
      <c r="B712" s="107">
        <v>1</v>
      </c>
      <c r="C712" s="96">
        <v>3</v>
      </c>
      <c r="D712" s="98">
        <v>1.6</v>
      </c>
      <c r="E712" s="140">
        <v>1</v>
      </c>
      <c r="F712" s="141">
        <v>1.3</v>
      </c>
      <c r="G712" s="98">
        <v>1.7</v>
      </c>
      <c r="H712" s="112">
        <v>1.5658536585365901</v>
      </c>
      <c r="I712" s="140" t="s">
        <v>109</v>
      </c>
      <c r="J712" s="112">
        <v>1.6</v>
      </c>
      <c r="K712" s="112">
        <v>1.7</v>
      </c>
      <c r="L712" s="99">
        <v>1.7</v>
      </c>
      <c r="M712" s="146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22">
        <v>16</v>
      </c>
    </row>
    <row r="713" spans="1:25">
      <c r="A713" s="128"/>
      <c r="B713" s="107">
        <v>1</v>
      </c>
      <c r="C713" s="96">
        <v>4</v>
      </c>
      <c r="D713" s="98">
        <v>1.6</v>
      </c>
      <c r="E713" s="140">
        <v>1</v>
      </c>
      <c r="F713" s="141">
        <v>1.3</v>
      </c>
      <c r="G713" s="98">
        <v>1.5</v>
      </c>
      <c r="H713" s="112">
        <v>1.5358851674641101</v>
      </c>
      <c r="I713" s="140" t="s">
        <v>109</v>
      </c>
      <c r="J713" s="112">
        <v>1.4</v>
      </c>
      <c r="K713" s="112">
        <v>1.5</v>
      </c>
      <c r="L713" s="99">
        <v>1.7</v>
      </c>
      <c r="M713" s="146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22">
        <v>1.5744976585578396</v>
      </c>
    </row>
    <row r="714" spans="1:25">
      <c r="A714" s="128"/>
      <c r="B714" s="107">
        <v>1</v>
      </c>
      <c r="C714" s="96">
        <v>5</v>
      </c>
      <c r="D714" s="98">
        <v>1.5</v>
      </c>
      <c r="E714" s="140">
        <v>1</v>
      </c>
      <c r="F714" s="140">
        <v>1.2</v>
      </c>
      <c r="G714" s="98">
        <v>1.5</v>
      </c>
      <c r="H714" s="98">
        <v>1.5848341232227501</v>
      </c>
      <c r="I714" s="140" t="s">
        <v>109</v>
      </c>
      <c r="J714" s="98">
        <v>1.4</v>
      </c>
      <c r="K714" s="98">
        <v>1.7</v>
      </c>
      <c r="L714" s="98">
        <v>1.7</v>
      </c>
      <c r="M714" s="146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123"/>
    </row>
    <row r="715" spans="1:25">
      <c r="A715" s="128"/>
      <c r="B715" s="108" t="s">
        <v>142</v>
      </c>
      <c r="C715" s="100"/>
      <c r="D715" s="113">
        <v>1.56</v>
      </c>
      <c r="E715" s="113">
        <v>1</v>
      </c>
      <c r="F715" s="113">
        <v>1.28</v>
      </c>
      <c r="G715" s="113">
        <v>1.54</v>
      </c>
      <c r="H715" s="113">
        <v>1.5669859513470381</v>
      </c>
      <c r="I715" s="113" t="s">
        <v>237</v>
      </c>
      <c r="J715" s="113">
        <v>1.4400000000000002</v>
      </c>
      <c r="K715" s="113">
        <v>1.58</v>
      </c>
      <c r="L715" s="113">
        <v>1.7600000000000002</v>
      </c>
      <c r="M715" s="146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23"/>
    </row>
    <row r="716" spans="1:25">
      <c r="A716" s="128"/>
      <c r="B716" s="2" t="s">
        <v>143</v>
      </c>
      <c r="C716" s="124"/>
      <c r="D716" s="99">
        <v>1.6</v>
      </c>
      <c r="E716" s="99">
        <v>1</v>
      </c>
      <c r="F716" s="99">
        <v>1.3</v>
      </c>
      <c r="G716" s="99">
        <v>1.5</v>
      </c>
      <c r="H716" s="99">
        <v>1.5658536585365901</v>
      </c>
      <c r="I716" s="99" t="s">
        <v>237</v>
      </c>
      <c r="J716" s="99">
        <v>1.4</v>
      </c>
      <c r="K716" s="99">
        <v>1.5</v>
      </c>
      <c r="L716" s="99">
        <v>1.7</v>
      </c>
      <c r="M716" s="146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23"/>
    </row>
    <row r="717" spans="1:25">
      <c r="A717" s="128"/>
      <c r="B717" s="2" t="s">
        <v>144</v>
      </c>
      <c r="C717" s="124"/>
      <c r="D717" s="114">
        <v>5.4772255750516662E-2</v>
      </c>
      <c r="E717" s="114">
        <v>0</v>
      </c>
      <c r="F717" s="114">
        <v>4.4721359549995836E-2</v>
      </c>
      <c r="G717" s="114">
        <v>8.9442719099991574E-2</v>
      </c>
      <c r="H717" s="114">
        <v>2.6096314361143562E-2</v>
      </c>
      <c r="I717" s="114" t="s">
        <v>237</v>
      </c>
      <c r="J717" s="114">
        <v>8.9442719099991672E-2</v>
      </c>
      <c r="K717" s="114">
        <v>0.1095445115010332</v>
      </c>
      <c r="L717" s="114">
        <v>8.9442719099991574E-2</v>
      </c>
      <c r="M717" s="146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25"/>
    </row>
    <row r="718" spans="1:25">
      <c r="A718" s="128"/>
      <c r="B718" s="2" t="s">
        <v>93</v>
      </c>
      <c r="C718" s="124"/>
      <c r="D718" s="101">
        <v>3.5110420352895293E-2</v>
      </c>
      <c r="E718" s="101">
        <v>0</v>
      </c>
      <c r="F718" s="101">
        <v>3.4938562148434243E-2</v>
      </c>
      <c r="G718" s="101">
        <v>5.8079687727267258E-2</v>
      </c>
      <c r="H718" s="101">
        <v>1.6653827903632588E-2</v>
      </c>
      <c r="I718" s="101" t="s">
        <v>237</v>
      </c>
      <c r="J718" s="101">
        <v>6.2112999374994211E-2</v>
      </c>
      <c r="K718" s="101">
        <v>6.9331969304451388E-2</v>
      </c>
      <c r="L718" s="101">
        <v>5.081972676135884E-2</v>
      </c>
      <c r="M718" s="146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26"/>
    </row>
    <row r="719" spans="1:25">
      <c r="A719" s="128"/>
      <c r="B719" s="109" t="s">
        <v>145</v>
      </c>
      <c r="C719" s="124"/>
      <c r="D719" s="101">
        <v>-9.2077993759093202E-3</v>
      </c>
      <c r="E719" s="101">
        <v>-0.36487679447173682</v>
      </c>
      <c r="F719" s="101">
        <v>-0.18704229692382301</v>
      </c>
      <c r="G719" s="101">
        <v>-2.1910263486474624E-2</v>
      </c>
      <c r="H719" s="101">
        <v>-4.7708595627140582E-3</v>
      </c>
      <c r="I719" s="101" t="s">
        <v>237</v>
      </c>
      <c r="J719" s="101">
        <v>-8.5422584039300808E-2</v>
      </c>
      <c r="K719" s="101">
        <v>3.4946647346558724E-3</v>
      </c>
      <c r="L719" s="101">
        <v>0.11781684172974338</v>
      </c>
      <c r="M719" s="146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26"/>
    </row>
    <row r="720" spans="1:25">
      <c r="B720" s="134"/>
      <c r="C720" s="108"/>
      <c r="D720" s="121"/>
      <c r="E720" s="121"/>
      <c r="F720" s="121"/>
      <c r="G720" s="121"/>
      <c r="H720" s="121"/>
      <c r="I720" s="121"/>
      <c r="J720" s="121"/>
      <c r="K720" s="121"/>
      <c r="L720" s="121"/>
    </row>
    <row r="721" spans="1:25">
      <c r="B721" s="137" t="s">
        <v>222</v>
      </c>
      <c r="Y721" s="122" t="s">
        <v>147</v>
      </c>
    </row>
    <row r="722" spans="1:25">
      <c r="A722" s="116" t="s">
        <v>18</v>
      </c>
      <c r="B722" s="106" t="s">
        <v>113</v>
      </c>
      <c r="C722" s="103" t="s">
        <v>114</v>
      </c>
      <c r="D722" s="104" t="s">
        <v>128</v>
      </c>
      <c r="E722" s="105" t="s">
        <v>128</v>
      </c>
      <c r="F722" s="105" t="s">
        <v>128</v>
      </c>
      <c r="G722" s="14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22">
        <v>1</v>
      </c>
    </row>
    <row r="723" spans="1:25">
      <c r="A723" s="128"/>
      <c r="B723" s="107" t="s">
        <v>129</v>
      </c>
      <c r="C723" s="96" t="s">
        <v>129</v>
      </c>
      <c r="D723" s="144" t="s">
        <v>130</v>
      </c>
      <c r="E723" s="145" t="s">
        <v>135</v>
      </c>
      <c r="F723" s="145" t="s">
        <v>137</v>
      </c>
      <c r="G723" s="14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122" t="s">
        <v>3</v>
      </c>
    </row>
    <row r="724" spans="1:25">
      <c r="A724" s="128"/>
      <c r="B724" s="107"/>
      <c r="C724" s="96"/>
      <c r="D724" s="97" t="s">
        <v>149</v>
      </c>
      <c r="E724" s="98" t="s">
        <v>149</v>
      </c>
      <c r="F724" s="98" t="s">
        <v>149</v>
      </c>
      <c r="G724" s="14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122">
        <v>0</v>
      </c>
    </row>
    <row r="725" spans="1:25">
      <c r="A725" s="128"/>
      <c r="B725" s="107"/>
      <c r="C725" s="96"/>
      <c r="D725" s="120"/>
      <c r="E725" s="120"/>
      <c r="F725" s="120"/>
      <c r="G725" s="14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122">
        <v>0</v>
      </c>
    </row>
    <row r="726" spans="1:25">
      <c r="A726" s="128"/>
      <c r="B726" s="106">
        <v>1</v>
      </c>
      <c r="C726" s="102">
        <v>1</v>
      </c>
      <c r="D726" s="175">
        <v>431</v>
      </c>
      <c r="E726" s="175">
        <v>378</v>
      </c>
      <c r="F726" s="177">
        <v>444</v>
      </c>
      <c r="G726" s="179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1">
        <v>1</v>
      </c>
    </row>
    <row r="727" spans="1:25">
      <c r="A727" s="128"/>
      <c r="B727" s="107">
        <v>1</v>
      </c>
      <c r="C727" s="96">
        <v>2</v>
      </c>
      <c r="D727" s="182">
        <v>435</v>
      </c>
      <c r="E727" s="182">
        <v>387</v>
      </c>
      <c r="F727" s="184">
        <v>400</v>
      </c>
      <c r="G727" s="179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1">
        <v>7</v>
      </c>
    </row>
    <row r="728" spans="1:25">
      <c r="A728" s="128"/>
      <c r="B728" s="107">
        <v>1</v>
      </c>
      <c r="C728" s="96">
        <v>3</v>
      </c>
      <c r="D728" s="182">
        <v>436</v>
      </c>
      <c r="E728" s="182">
        <v>377</v>
      </c>
      <c r="F728" s="184">
        <v>403</v>
      </c>
      <c r="G728" s="179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1">
        <v>16</v>
      </c>
    </row>
    <row r="729" spans="1:25">
      <c r="A729" s="128"/>
      <c r="B729" s="107">
        <v>1</v>
      </c>
      <c r="C729" s="96">
        <v>4</v>
      </c>
      <c r="D729" s="182">
        <v>425</v>
      </c>
      <c r="E729" s="182">
        <v>372</v>
      </c>
      <c r="F729" s="184">
        <v>423</v>
      </c>
      <c r="G729" s="179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1">
        <v>409.4666666666667</v>
      </c>
    </row>
    <row r="730" spans="1:25">
      <c r="A730" s="128"/>
      <c r="B730" s="107">
        <v>1</v>
      </c>
      <c r="C730" s="96">
        <v>5</v>
      </c>
      <c r="D730" s="182">
        <v>432</v>
      </c>
      <c r="E730" s="182">
        <v>381</v>
      </c>
      <c r="F730" s="182">
        <v>418</v>
      </c>
      <c r="G730" s="179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9"/>
    </row>
    <row r="731" spans="1:25">
      <c r="A731" s="128"/>
      <c r="B731" s="108" t="s">
        <v>142</v>
      </c>
      <c r="C731" s="100"/>
      <c r="D731" s="190">
        <v>431.8</v>
      </c>
      <c r="E731" s="190">
        <v>379</v>
      </c>
      <c r="F731" s="190">
        <v>417.6</v>
      </c>
      <c r="G731" s="179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9"/>
    </row>
    <row r="732" spans="1:25">
      <c r="A732" s="128"/>
      <c r="B732" s="2" t="s">
        <v>143</v>
      </c>
      <c r="C732" s="124"/>
      <c r="D732" s="186">
        <v>432</v>
      </c>
      <c r="E732" s="186">
        <v>378</v>
      </c>
      <c r="F732" s="186">
        <v>418</v>
      </c>
      <c r="G732" s="179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9"/>
    </row>
    <row r="733" spans="1:25">
      <c r="A733" s="128"/>
      <c r="B733" s="2" t="s">
        <v>144</v>
      </c>
      <c r="C733" s="124"/>
      <c r="D733" s="186">
        <v>4.3243496620879309</v>
      </c>
      <c r="E733" s="186">
        <v>5.5226805085936306</v>
      </c>
      <c r="F733" s="186">
        <v>17.672011770027769</v>
      </c>
      <c r="G733" s="179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9"/>
    </row>
    <row r="734" spans="1:25">
      <c r="A734" s="128"/>
      <c r="B734" s="2" t="s">
        <v>93</v>
      </c>
      <c r="C734" s="124"/>
      <c r="D734" s="101">
        <v>1.0014705099786778E-2</v>
      </c>
      <c r="E734" s="101">
        <v>1.4571716381513538E-2</v>
      </c>
      <c r="F734" s="101">
        <v>4.2318035847767645E-2</v>
      </c>
      <c r="G734" s="14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26"/>
    </row>
    <row r="735" spans="1:25">
      <c r="A735" s="128"/>
      <c r="B735" s="109" t="s">
        <v>145</v>
      </c>
      <c r="C735" s="124"/>
      <c r="D735" s="101">
        <v>5.4542494301530464E-2</v>
      </c>
      <c r="E735" s="101">
        <v>-7.4405731032237132E-2</v>
      </c>
      <c r="F735" s="101">
        <v>1.9863236730706557E-2</v>
      </c>
      <c r="G735" s="14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26"/>
    </row>
    <row r="736" spans="1:25">
      <c r="B736" s="134"/>
      <c r="C736" s="108"/>
      <c r="D736" s="121"/>
      <c r="E736" s="121"/>
      <c r="F736" s="121"/>
    </row>
    <row r="737" spans="1:25">
      <c r="B737" s="137" t="s">
        <v>223</v>
      </c>
      <c r="Y737" s="122" t="s">
        <v>147</v>
      </c>
    </row>
    <row r="738" spans="1:25">
      <c r="A738" s="116" t="s">
        <v>21</v>
      </c>
      <c r="B738" s="106" t="s">
        <v>113</v>
      </c>
      <c r="C738" s="103" t="s">
        <v>114</v>
      </c>
      <c r="D738" s="104" t="s">
        <v>128</v>
      </c>
      <c r="E738" s="105" t="s">
        <v>128</v>
      </c>
      <c r="F738" s="105" t="s">
        <v>128</v>
      </c>
      <c r="G738" s="14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22">
        <v>1</v>
      </c>
    </row>
    <row r="739" spans="1:25">
      <c r="A739" s="128"/>
      <c r="B739" s="107" t="s">
        <v>129</v>
      </c>
      <c r="C739" s="96" t="s">
        <v>129</v>
      </c>
      <c r="D739" s="144" t="s">
        <v>130</v>
      </c>
      <c r="E739" s="145" t="s">
        <v>135</v>
      </c>
      <c r="F739" s="145" t="s">
        <v>137</v>
      </c>
      <c r="G739" s="14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22" t="s">
        <v>3</v>
      </c>
    </row>
    <row r="740" spans="1:25">
      <c r="A740" s="128"/>
      <c r="B740" s="107"/>
      <c r="C740" s="96"/>
      <c r="D740" s="97" t="s">
        <v>149</v>
      </c>
      <c r="E740" s="98" t="s">
        <v>149</v>
      </c>
      <c r="F740" s="98" t="s">
        <v>149</v>
      </c>
      <c r="G740" s="14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22">
        <v>2</v>
      </c>
    </row>
    <row r="741" spans="1:25">
      <c r="A741" s="128"/>
      <c r="B741" s="107"/>
      <c r="C741" s="96"/>
      <c r="D741" s="120"/>
      <c r="E741" s="120"/>
      <c r="F741" s="120"/>
      <c r="G741" s="14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22">
        <v>2</v>
      </c>
    </row>
    <row r="742" spans="1:25">
      <c r="A742" s="128"/>
      <c r="B742" s="106">
        <v>1</v>
      </c>
      <c r="C742" s="102">
        <v>1</v>
      </c>
      <c r="D742" s="110">
        <v>1.33</v>
      </c>
      <c r="E742" s="138" t="s">
        <v>111</v>
      </c>
      <c r="F742" s="111">
        <v>1.1000000000000001</v>
      </c>
      <c r="G742" s="14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22">
        <v>1</v>
      </c>
    </row>
    <row r="743" spans="1:25">
      <c r="A743" s="128"/>
      <c r="B743" s="107">
        <v>1</v>
      </c>
      <c r="C743" s="96">
        <v>2</v>
      </c>
      <c r="D743" s="98">
        <v>1.31</v>
      </c>
      <c r="E743" s="140" t="s">
        <v>111</v>
      </c>
      <c r="F743" s="112">
        <v>1.2</v>
      </c>
      <c r="G743" s="14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22">
        <v>8</v>
      </c>
    </row>
    <row r="744" spans="1:25">
      <c r="A744" s="128"/>
      <c r="B744" s="107">
        <v>1</v>
      </c>
      <c r="C744" s="96">
        <v>3</v>
      </c>
      <c r="D744" s="98">
        <v>1.33</v>
      </c>
      <c r="E744" s="140" t="s">
        <v>111</v>
      </c>
      <c r="F744" s="112">
        <v>1.1000000000000001</v>
      </c>
      <c r="G744" s="14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22">
        <v>16</v>
      </c>
    </row>
    <row r="745" spans="1:25">
      <c r="A745" s="128"/>
      <c r="B745" s="107">
        <v>1</v>
      </c>
      <c r="C745" s="96">
        <v>4</v>
      </c>
      <c r="D745" s="98">
        <v>1.36</v>
      </c>
      <c r="E745" s="140" t="s">
        <v>111</v>
      </c>
      <c r="F745" s="112">
        <v>1.1000000000000001</v>
      </c>
      <c r="G745" s="14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22">
        <v>1.222</v>
      </c>
    </row>
    <row r="746" spans="1:25">
      <c r="A746" s="128"/>
      <c r="B746" s="107">
        <v>1</v>
      </c>
      <c r="C746" s="96">
        <v>5</v>
      </c>
      <c r="D746" s="98">
        <v>1.29</v>
      </c>
      <c r="E746" s="140" t="s">
        <v>111</v>
      </c>
      <c r="F746" s="98">
        <v>1.1000000000000001</v>
      </c>
      <c r="G746" s="14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23"/>
    </row>
    <row r="747" spans="1:25">
      <c r="A747" s="128"/>
      <c r="B747" s="108" t="s">
        <v>142</v>
      </c>
      <c r="C747" s="100"/>
      <c r="D747" s="113">
        <v>1.3240000000000001</v>
      </c>
      <c r="E747" s="113" t="s">
        <v>237</v>
      </c>
      <c r="F747" s="113">
        <v>1.1199999999999999</v>
      </c>
      <c r="G747" s="14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23"/>
    </row>
    <row r="748" spans="1:25">
      <c r="A748" s="128"/>
      <c r="B748" s="2" t="s">
        <v>143</v>
      </c>
      <c r="C748" s="124"/>
      <c r="D748" s="99">
        <v>1.33</v>
      </c>
      <c r="E748" s="99" t="s">
        <v>237</v>
      </c>
      <c r="F748" s="99">
        <v>1.1000000000000001</v>
      </c>
      <c r="G748" s="14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123"/>
    </row>
    <row r="749" spans="1:25">
      <c r="A749" s="128"/>
      <c r="B749" s="2" t="s">
        <v>144</v>
      </c>
      <c r="C749" s="124"/>
      <c r="D749" s="99">
        <v>2.6076809620810618E-2</v>
      </c>
      <c r="E749" s="99" t="s">
        <v>237</v>
      </c>
      <c r="F749" s="99">
        <v>4.4721359549995732E-2</v>
      </c>
      <c r="G749" s="204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123"/>
    </row>
    <row r="750" spans="1:25">
      <c r="A750" s="128"/>
      <c r="B750" s="2" t="s">
        <v>93</v>
      </c>
      <c r="C750" s="124"/>
      <c r="D750" s="101">
        <v>1.9695475544418896E-2</v>
      </c>
      <c r="E750" s="101" t="s">
        <v>237</v>
      </c>
      <c r="F750" s="101">
        <v>3.9929785312496191E-2</v>
      </c>
      <c r="G750" s="14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26"/>
    </row>
    <row r="751" spans="1:25">
      <c r="A751" s="128"/>
      <c r="B751" s="109" t="s">
        <v>145</v>
      </c>
      <c r="C751" s="124"/>
      <c r="D751" s="101">
        <v>8.3469721767594152E-2</v>
      </c>
      <c r="E751" s="101" t="s">
        <v>237</v>
      </c>
      <c r="F751" s="101">
        <v>-8.3469721767594152E-2</v>
      </c>
      <c r="G751" s="14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26"/>
    </row>
    <row r="752" spans="1:25">
      <c r="B752" s="134"/>
      <c r="C752" s="108"/>
      <c r="D752" s="121"/>
      <c r="E752" s="121"/>
      <c r="F752" s="121"/>
    </row>
    <row r="753" spans="1:25">
      <c r="B753" s="137" t="s">
        <v>224</v>
      </c>
      <c r="Y753" s="122" t="s">
        <v>147</v>
      </c>
    </row>
    <row r="754" spans="1:25">
      <c r="A754" s="116" t="s">
        <v>24</v>
      </c>
      <c r="B754" s="106" t="s">
        <v>113</v>
      </c>
      <c r="C754" s="103" t="s">
        <v>114</v>
      </c>
      <c r="D754" s="104" t="s">
        <v>128</v>
      </c>
      <c r="E754" s="14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22">
        <v>1</v>
      </c>
    </row>
    <row r="755" spans="1:25">
      <c r="A755" s="128"/>
      <c r="B755" s="107" t="s">
        <v>129</v>
      </c>
      <c r="C755" s="96" t="s">
        <v>129</v>
      </c>
      <c r="D755" s="144" t="s">
        <v>135</v>
      </c>
      <c r="E755" s="14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22" t="s">
        <v>3</v>
      </c>
    </row>
    <row r="756" spans="1:25">
      <c r="A756" s="128"/>
      <c r="B756" s="107"/>
      <c r="C756" s="96"/>
      <c r="D756" s="97" t="s">
        <v>149</v>
      </c>
      <c r="E756" s="14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22">
        <v>2</v>
      </c>
    </row>
    <row r="757" spans="1:25">
      <c r="A757" s="128"/>
      <c r="B757" s="107"/>
      <c r="C757" s="96"/>
      <c r="D757" s="120"/>
      <c r="E757" s="14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22">
        <v>2</v>
      </c>
    </row>
    <row r="758" spans="1:25">
      <c r="A758" s="128"/>
      <c r="B758" s="106">
        <v>1</v>
      </c>
      <c r="C758" s="102">
        <v>1</v>
      </c>
      <c r="D758" s="110">
        <v>0.8</v>
      </c>
      <c r="E758" s="14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22">
        <v>1</v>
      </c>
    </row>
    <row r="759" spans="1:25">
      <c r="A759" s="128"/>
      <c r="B759" s="107">
        <v>1</v>
      </c>
      <c r="C759" s="96">
        <v>2</v>
      </c>
      <c r="D759" s="98">
        <v>0.7</v>
      </c>
      <c r="E759" s="14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22">
        <v>9</v>
      </c>
    </row>
    <row r="760" spans="1:25">
      <c r="A760" s="128"/>
      <c r="B760" s="107">
        <v>1</v>
      </c>
      <c r="C760" s="96">
        <v>3</v>
      </c>
      <c r="D760" s="98">
        <v>0.8</v>
      </c>
      <c r="E760" s="14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22">
        <v>16</v>
      </c>
    </row>
    <row r="761" spans="1:25">
      <c r="A761" s="128"/>
      <c r="B761" s="107">
        <v>1</v>
      </c>
      <c r="C761" s="96">
        <v>4</v>
      </c>
      <c r="D761" s="98">
        <v>0.8</v>
      </c>
      <c r="E761" s="14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122">
        <v>0.76</v>
      </c>
    </row>
    <row r="762" spans="1:25">
      <c r="A762" s="128"/>
      <c r="B762" s="107">
        <v>1</v>
      </c>
      <c r="C762" s="96">
        <v>5</v>
      </c>
      <c r="D762" s="98">
        <v>0.7</v>
      </c>
      <c r="E762" s="14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23"/>
    </row>
    <row r="763" spans="1:25">
      <c r="A763" s="128"/>
      <c r="B763" s="108" t="s">
        <v>142</v>
      </c>
      <c r="C763" s="100"/>
      <c r="D763" s="113">
        <v>0.76</v>
      </c>
      <c r="E763" s="14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3"/>
    </row>
    <row r="764" spans="1:25">
      <c r="A764" s="128"/>
      <c r="B764" s="2" t="s">
        <v>143</v>
      </c>
      <c r="C764" s="124"/>
      <c r="D764" s="99">
        <v>0.8</v>
      </c>
      <c r="E764" s="14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23"/>
    </row>
    <row r="765" spans="1:25">
      <c r="A765" s="128"/>
      <c r="B765" s="2" t="s">
        <v>144</v>
      </c>
      <c r="C765" s="124"/>
      <c r="D765" s="99">
        <v>5.4772255750516662E-2</v>
      </c>
      <c r="E765" s="204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123"/>
    </row>
    <row r="766" spans="1:25">
      <c r="A766" s="128"/>
      <c r="B766" s="2" t="s">
        <v>93</v>
      </c>
      <c r="C766" s="124"/>
      <c r="D766" s="101">
        <v>7.2068757566469285E-2</v>
      </c>
      <c r="E766" s="14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26"/>
    </row>
    <row r="767" spans="1:25">
      <c r="A767" s="128"/>
      <c r="B767" s="109" t="s">
        <v>145</v>
      </c>
      <c r="C767" s="124"/>
      <c r="D767" s="101">
        <v>0</v>
      </c>
      <c r="E767" s="14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26"/>
    </row>
    <row r="768" spans="1:25">
      <c r="B768" s="134"/>
      <c r="C768" s="108"/>
      <c r="D768" s="121"/>
    </row>
    <row r="769" spans="1:25">
      <c r="B769" s="137" t="s">
        <v>225</v>
      </c>
      <c r="Y769" s="122" t="s">
        <v>147</v>
      </c>
    </row>
    <row r="770" spans="1:25">
      <c r="A770" s="116" t="s">
        <v>27</v>
      </c>
      <c r="B770" s="106" t="s">
        <v>113</v>
      </c>
      <c r="C770" s="103" t="s">
        <v>114</v>
      </c>
      <c r="D770" s="104" t="s">
        <v>128</v>
      </c>
      <c r="E770" s="105" t="s">
        <v>128</v>
      </c>
      <c r="F770" s="105" t="s">
        <v>128</v>
      </c>
      <c r="G770" s="14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22">
        <v>1</v>
      </c>
    </row>
    <row r="771" spans="1:25">
      <c r="A771" s="128"/>
      <c r="B771" s="107" t="s">
        <v>129</v>
      </c>
      <c r="C771" s="96" t="s">
        <v>129</v>
      </c>
      <c r="D771" s="144" t="s">
        <v>130</v>
      </c>
      <c r="E771" s="145" t="s">
        <v>135</v>
      </c>
      <c r="F771" s="145" t="s">
        <v>137</v>
      </c>
      <c r="G771" s="14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22" t="s">
        <v>3</v>
      </c>
    </row>
    <row r="772" spans="1:25">
      <c r="A772" s="128"/>
      <c r="B772" s="107"/>
      <c r="C772" s="96"/>
      <c r="D772" s="97" t="s">
        <v>149</v>
      </c>
      <c r="E772" s="98" t="s">
        <v>149</v>
      </c>
      <c r="F772" s="98" t="s">
        <v>149</v>
      </c>
      <c r="G772" s="14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22">
        <v>2</v>
      </c>
    </row>
    <row r="773" spans="1:25">
      <c r="A773" s="128"/>
      <c r="B773" s="107"/>
      <c r="C773" s="96"/>
      <c r="D773" s="120"/>
      <c r="E773" s="120"/>
      <c r="F773" s="120"/>
      <c r="G773" s="14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22">
        <v>2</v>
      </c>
    </row>
    <row r="774" spans="1:25">
      <c r="A774" s="128"/>
      <c r="B774" s="106">
        <v>1</v>
      </c>
      <c r="C774" s="102">
        <v>1</v>
      </c>
      <c r="D774" s="138" t="s">
        <v>151</v>
      </c>
      <c r="E774" s="110">
        <v>0.2</v>
      </c>
      <c r="F774" s="111">
        <v>2.4</v>
      </c>
      <c r="G774" s="14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22">
        <v>1</v>
      </c>
    </row>
    <row r="775" spans="1:25">
      <c r="A775" s="128"/>
      <c r="B775" s="107">
        <v>1</v>
      </c>
      <c r="C775" s="96">
        <v>2</v>
      </c>
      <c r="D775" s="140" t="s">
        <v>151</v>
      </c>
      <c r="E775" s="98">
        <v>0.1</v>
      </c>
      <c r="F775" s="142">
        <v>4.9000000000000004</v>
      </c>
      <c r="G775" s="14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22">
        <v>10</v>
      </c>
    </row>
    <row r="776" spans="1:25">
      <c r="A776" s="128"/>
      <c r="B776" s="107">
        <v>1</v>
      </c>
      <c r="C776" s="96">
        <v>3</v>
      </c>
      <c r="D776" s="140" t="s">
        <v>151</v>
      </c>
      <c r="E776" s="143">
        <v>0.3</v>
      </c>
      <c r="F776" s="112">
        <v>1.1000000000000001</v>
      </c>
      <c r="G776" s="14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22">
        <v>16</v>
      </c>
    </row>
    <row r="777" spans="1:25">
      <c r="A777" s="128"/>
      <c r="B777" s="107">
        <v>1</v>
      </c>
      <c r="C777" s="96">
        <v>4</v>
      </c>
      <c r="D777" s="140" t="s">
        <v>151</v>
      </c>
      <c r="E777" s="98">
        <v>0.1</v>
      </c>
      <c r="F777" s="112">
        <v>1.2</v>
      </c>
      <c r="G777" s="14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22" t="s">
        <v>110</v>
      </c>
    </row>
    <row r="778" spans="1:25">
      <c r="A778" s="128"/>
      <c r="B778" s="107">
        <v>1</v>
      </c>
      <c r="C778" s="96">
        <v>5</v>
      </c>
      <c r="D778" s="140" t="s">
        <v>151</v>
      </c>
      <c r="E778" s="98">
        <v>0.1</v>
      </c>
      <c r="F778" s="98">
        <v>2.5</v>
      </c>
      <c r="G778" s="14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123"/>
    </row>
    <row r="779" spans="1:25">
      <c r="A779" s="128"/>
      <c r="B779" s="108" t="s">
        <v>142</v>
      </c>
      <c r="C779" s="100"/>
      <c r="D779" s="113" t="s">
        <v>237</v>
      </c>
      <c r="E779" s="113">
        <v>0.16</v>
      </c>
      <c r="F779" s="113">
        <v>2.42</v>
      </c>
      <c r="G779" s="14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23"/>
    </row>
    <row r="780" spans="1:25">
      <c r="A780" s="128"/>
      <c r="B780" s="2" t="s">
        <v>143</v>
      </c>
      <c r="C780" s="124"/>
      <c r="D780" s="99" t="s">
        <v>237</v>
      </c>
      <c r="E780" s="99">
        <v>0.1</v>
      </c>
      <c r="F780" s="99">
        <v>2.4</v>
      </c>
      <c r="G780" s="14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23"/>
    </row>
    <row r="781" spans="1:25">
      <c r="A781" s="128"/>
      <c r="B781" s="2" t="s">
        <v>144</v>
      </c>
      <c r="C781" s="124"/>
      <c r="D781" s="99" t="s">
        <v>237</v>
      </c>
      <c r="E781" s="99">
        <v>8.9442719099991588E-2</v>
      </c>
      <c r="F781" s="99">
        <v>1.5319921670818035</v>
      </c>
      <c r="G781" s="204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123"/>
    </row>
    <row r="782" spans="1:25">
      <c r="A782" s="128"/>
      <c r="B782" s="2" t="s">
        <v>93</v>
      </c>
      <c r="C782" s="124"/>
      <c r="D782" s="101" t="s">
        <v>237</v>
      </c>
      <c r="E782" s="101">
        <v>0.55901699437494745</v>
      </c>
      <c r="F782" s="101">
        <v>0.63305461449661304</v>
      </c>
      <c r="G782" s="14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126"/>
    </row>
    <row r="783" spans="1:25">
      <c r="A783" s="128"/>
      <c r="B783" s="109" t="s">
        <v>145</v>
      </c>
      <c r="C783" s="124"/>
      <c r="D783" s="101" t="s">
        <v>237</v>
      </c>
      <c r="E783" s="101" t="s">
        <v>237</v>
      </c>
      <c r="F783" s="101" t="s">
        <v>237</v>
      </c>
      <c r="G783" s="14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26"/>
    </row>
    <row r="784" spans="1:25">
      <c r="B784" s="134"/>
      <c r="C784" s="108"/>
      <c r="D784" s="121"/>
      <c r="E784" s="121"/>
      <c r="F784" s="121"/>
    </row>
    <row r="785" spans="1:25">
      <c r="B785" s="137" t="s">
        <v>226</v>
      </c>
      <c r="Y785" s="122" t="s">
        <v>64</v>
      </c>
    </row>
    <row r="786" spans="1:25">
      <c r="A786" s="116" t="s">
        <v>30</v>
      </c>
      <c r="B786" s="106" t="s">
        <v>113</v>
      </c>
      <c r="C786" s="103" t="s">
        <v>114</v>
      </c>
      <c r="D786" s="104" t="s">
        <v>128</v>
      </c>
      <c r="E786" s="105" t="s">
        <v>128</v>
      </c>
      <c r="F786" s="105" t="s">
        <v>128</v>
      </c>
      <c r="G786" s="105" t="s">
        <v>128</v>
      </c>
      <c r="H786" s="105" t="s">
        <v>128</v>
      </c>
      <c r="I786" s="105" t="s">
        <v>128</v>
      </c>
      <c r="J786" s="105" t="s">
        <v>128</v>
      </c>
      <c r="K786" s="105" t="s">
        <v>128</v>
      </c>
      <c r="L786" s="105" t="s">
        <v>128</v>
      </c>
      <c r="M786" s="146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22">
        <v>1</v>
      </c>
    </row>
    <row r="787" spans="1:25">
      <c r="A787" s="128"/>
      <c r="B787" s="107" t="s">
        <v>129</v>
      </c>
      <c r="C787" s="96" t="s">
        <v>129</v>
      </c>
      <c r="D787" s="144" t="s">
        <v>130</v>
      </c>
      <c r="E787" s="145" t="s">
        <v>131</v>
      </c>
      <c r="F787" s="145" t="s">
        <v>148</v>
      </c>
      <c r="G787" s="145" t="s">
        <v>133</v>
      </c>
      <c r="H787" s="145" t="s">
        <v>134</v>
      </c>
      <c r="I787" s="145" t="s">
        <v>135</v>
      </c>
      <c r="J787" s="145" t="s">
        <v>136</v>
      </c>
      <c r="K787" s="145" t="s">
        <v>137</v>
      </c>
      <c r="L787" s="145" t="s">
        <v>138</v>
      </c>
      <c r="M787" s="146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122" t="s">
        <v>3</v>
      </c>
    </row>
    <row r="788" spans="1:25">
      <c r="A788" s="128"/>
      <c r="B788" s="107"/>
      <c r="C788" s="96"/>
      <c r="D788" s="97" t="s">
        <v>149</v>
      </c>
      <c r="E788" s="98" t="s">
        <v>149</v>
      </c>
      <c r="F788" s="98" t="s">
        <v>150</v>
      </c>
      <c r="G788" s="98" t="s">
        <v>149</v>
      </c>
      <c r="H788" s="98" t="s">
        <v>150</v>
      </c>
      <c r="I788" s="98" t="s">
        <v>149</v>
      </c>
      <c r="J788" s="98" t="s">
        <v>149</v>
      </c>
      <c r="K788" s="98" t="s">
        <v>149</v>
      </c>
      <c r="L788" s="98" t="s">
        <v>149</v>
      </c>
      <c r="M788" s="146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122">
        <v>2</v>
      </c>
    </row>
    <row r="789" spans="1:25">
      <c r="A789" s="128"/>
      <c r="B789" s="107"/>
      <c r="C789" s="96"/>
      <c r="D789" s="120"/>
      <c r="E789" s="120"/>
      <c r="F789" s="120"/>
      <c r="G789" s="120"/>
      <c r="H789" s="120"/>
      <c r="I789" s="120"/>
      <c r="J789" s="120"/>
      <c r="K789" s="120"/>
      <c r="L789" s="120"/>
      <c r="M789" s="146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122">
        <v>3</v>
      </c>
    </row>
    <row r="790" spans="1:25">
      <c r="A790" s="128"/>
      <c r="B790" s="106">
        <v>1</v>
      </c>
      <c r="C790" s="102">
        <v>1</v>
      </c>
      <c r="D790" s="110">
        <v>2.8</v>
      </c>
      <c r="E790" s="110">
        <v>2.8</v>
      </c>
      <c r="F790" s="111">
        <v>2.7</v>
      </c>
      <c r="G790" s="110">
        <v>2.69</v>
      </c>
      <c r="H790" s="111">
        <v>2.6854460093896702</v>
      </c>
      <c r="I790" s="110">
        <v>2.9</v>
      </c>
      <c r="J790" s="111">
        <v>2.7</v>
      </c>
      <c r="K790" s="138">
        <v>2.9</v>
      </c>
      <c r="L790" s="110">
        <v>2.8</v>
      </c>
      <c r="M790" s="146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122">
        <v>1</v>
      </c>
    </row>
    <row r="791" spans="1:25">
      <c r="A791" s="128"/>
      <c r="B791" s="107">
        <v>1</v>
      </c>
      <c r="C791" s="96">
        <v>2</v>
      </c>
      <c r="D791" s="98">
        <v>2.8</v>
      </c>
      <c r="E791" s="98">
        <v>2.8</v>
      </c>
      <c r="F791" s="112">
        <v>2.8</v>
      </c>
      <c r="G791" s="98">
        <v>2.71</v>
      </c>
      <c r="H791" s="112">
        <v>2.7399014778325101</v>
      </c>
      <c r="I791" s="98">
        <v>2.8</v>
      </c>
      <c r="J791" s="112">
        <v>2.7</v>
      </c>
      <c r="K791" s="140">
        <v>3.1</v>
      </c>
      <c r="L791" s="98">
        <v>2.9</v>
      </c>
      <c r="M791" s="146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122" t="e">
        <v>#N/A</v>
      </c>
    </row>
    <row r="792" spans="1:25">
      <c r="A792" s="128"/>
      <c r="B792" s="107">
        <v>1</v>
      </c>
      <c r="C792" s="96">
        <v>3</v>
      </c>
      <c r="D792" s="98">
        <v>2.9</v>
      </c>
      <c r="E792" s="98">
        <v>3</v>
      </c>
      <c r="F792" s="112">
        <v>2.6</v>
      </c>
      <c r="G792" s="98">
        <v>2.61</v>
      </c>
      <c r="H792" s="112">
        <v>2.6653658536585398</v>
      </c>
      <c r="I792" s="98">
        <v>2.8</v>
      </c>
      <c r="J792" s="112">
        <v>2.8</v>
      </c>
      <c r="K792" s="141">
        <v>2.9</v>
      </c>
      <c r="L792" s="99">
        <v>2.8</v>
      </c>
      <c r="M792" s="146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122">
        <v>16</v>
      </c>
    </row>
    <row r="793" spans="1:25">
      <c r="A793" s="128"/>
      <c r="B793" s="107">
        <v>1</v>
      </c>
      <c r="C793" s="96">
        <v>4</v>
      </c>
      <c r="D793" s="98">
        <v>2.9</v>
      </c>
      <c r="E793" s="98">
        <v>2.8</v>
      </c>
      <c r="F793" s="112">
        <v>2.9</v>
      </c>
      <c r="G793" s="98">
        <v>2.67</v>
      </c>
      <c r="H793" s="112">
        <v>2.7339712918660299</v>
      </c>
      <c r="I793" s="98">
        <v>2.8</v>
      </c>
      <c r="J793" s="112">
        <v>2.7</v>
      </c>
      <c r="K793" s="141">
        <v>2.9</v>
      </c>
      <c r="L793" s="99">
        <v>2.5</v>
      </c>
      <c r="M793" s="146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122">
        <v>2.7509547935437872</v>
      </c>
    </row>
    <row r="794" spans="1:25">
      <c r="A794" s="128"/>
      <c r="B794" s="107">
        <v>1</v>
      </c>
      <c r="C794" s="96">
        <v>5</v>
      </c>
      <c r="D794" s="98">
        <v>2.8</v>
      </c>
      <c r="E794" s="98">
        <v>2.9</v>
      </c>
      <c r="F794" s="98">
        <v>2.5</v>
      </c>
      <c r="G794" s="98">
        <v>2.67</v>
      </c>
      <c r="H794" s="98">
        <v>2.66350710900474</v>
      </c>
      <c r="I794" s="98">
        <v>2.6</v>
      </c>
      <c r="J794" s="98">
        <v>2.8</v>
      </c>
      <c r="K794" s="140">
        <v>3</v>
      </c>
      <c r="L794" s="98">
        <v>2.6</v>
      </c>
      <c r="M794" s="146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123"/>
    </row>
    <row r="795" spans="1:25">
      <c r="A795" s="128"/>
      <c r="B795" s="108" t="s">
        <v>142</v>
      </c>
      <c r="C795" s="100"/>
      <c r="D795" s="113">
        <v>2.84</v>
      </c>
      <c r="E795" s="113">
        <v>2.86</v>
      </c>
      <c r="F795" s="113">
        <v>2.7</v>
      </c>
      <c r="G795" s="113">
        <v>2.67</v>
      </c>
      <c r="H795" s="113">
        <v>2.6976383483502984</v>
      </c>
      <c r="I795" s="113">
        <v>2.7800000000000002</v>
      </c>
      <c r="J795" s="113">
        <v>2.7399999999999998</v>
      </c>
      <c r="K795" s="113">
        <v>2.96</v>
      </c>
      <c r="L795" s="113">
        <v>2.7199999999999998</v>
      </c>
      <c r="M795" s="146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123"/>
    </row>
    <row r="796" spans="1:25">
      <c r="A796" s="128"/>
      <c r="B796" s="2" t="s">
        <v>143</v>
      </c>
      <c r="C796" s="124"/>
      <c r="D796" s="99">
        <v>2.8</v>
      </c>
      <c r="E796" s="99">
        <v>2.8</v>
      </c>
      <c r="F796" s="99">
        <v>2.7</v>
      </c>
      <c r="G796" s="99">
        <v>2.67</v>
      </c>
      <c r="H796" s="99">
        <v>2.6854460093896702</v>
      </c>
      <c r="I796" s="99">
        <v>2.8</v>
      </c>
      <c r="J796" s="99">
        <v>2.7</v>
      </c>
      <c r="K796" s="99">
        <v>2.9</v>
      </c>
      <c r="L796" s="99">
        <v>2.8</v>
      </c>
      <c r="M796" s="146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23"/>
    </row>
    <row r="797" spans="1:25">
      <c r="A797" s="128"/>
      <c r="B797" s="2" t="s">
        <v>144</v>
      </c>
      <c r="C797" s="124"/>
      <c r="D797" s="114">
        <v>5.4772255750516662E-2</v>
      </c>
      <c r="E797" s="114">
        <v>8.9442719099991672E-2</v>
      </c>
      <c r="F797" s="114">
        <v>0.15811388300841892</v>
      </c>
      <c r="G797" s="114">
        <v>3.7416573867739444E-2</v>
      </c>
      <c r="H797" s="114">
        <v>3.6950519077449263E-2</v>
      </c>
      <c r="I797" s="114">
        <v>0.10954451150103314</v>
      </c>
      <c r="J797" s="114">
        <v>5.4772255750516419E-2</v>
      </c>
      <c r="K797" s="114">
        <v>8.9442719099991672E-2</v>
      </c>
      <c r="L797" s="114">
        <v>0.16431676725154973</v>
      </c>
      <c r="M797" s="146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25"/>
    </row>
    <row r="798" spans="1:25">
      <c r="A798" s="128"/>
      <c r="B798" s="2" t="s">
        <v>93</v>
      </c>
      <c r="C798" s="124"/>
      <c r="D798" s="101">
        <v>1.9286005545956574E-2</v>
      </c>
      <c r="E798" s="101">
        <v>3.1273678006990095E-2</v>
      </c>
      <c r="F798" s="101">
        <v>5.8560697410525518E-2</v>
      </c>
      <c r="G798" s="101">
        <v>1.4013698077805036E-2</v>
      </c>
      <c r="H798" s="101">
        <v>1.3697358320860845E-2</v>
      </c>
      <c r="I798" s="101">
        <v>3.9404500539939977E-2</v>
      </c>
      <c r="J798" s="101">
        <v>1.9989874361502343E-2</v>
      </c>
      <c r="K798" s="101">
        <v>3.0217134831078268E-2</v>
      </c>
      <c r="L798" s="101">
        <v>6.0410576195422699E-2</v>
      </c>
      <c r="M798" s="146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126"/>
    </row>
    <row r="799" spans="1:25">
      <c r="A799" s="128"/>
      <c r="B799" s="109" t="s">
        <v>145</v>
      </c>
      <c r="C799" s="124"/>
      <c r="D799" s="101">
        <v>3.2368836690880087E-2</v>
      </c>
      <c r="E799" s="101">
        <v>3.9639039766167894E-2</v>
      </c>
      <c r="F799" s="101">
        <v>-1.8522584836135003E-2</v>
      </c>
      <c r="G799" s="101">
        <v>-2.9427889449066935E-2</v>
      </c>
      <c r="H799" s="101">
        <v>-1.9381069190456013E-2</v>
      </c>
      <c r="I799" s="101">
        <v>1.0558227465016667E-2</v>
      </c>
      <c r="J799" s="101">
        <v>-3.9821786855593899E-3</v>
      </c>
      <c r="K799" s="101">
        <v>7.5990055142607371E-2</v>
      </c>
      <c r="L799" s="101">
        <v>-1.1252381760847308E-2</v>
      </c>
      <c r="M799" s="146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126"/>
    </row>
    <row r="800" spans="1:25">
      <c r="B800" s="134"/>
      <c r="C800" s="108"/>
      <c r="D800" s="121"/>
      <c r="E800" s="121"/>
      <c r="F800" s="121"/>
      <c r="G800" s="121"/>
      <c r="H800" s="121"/>
      <c r="I800" s="121"/>
      <c r="J800" s="121"/>
      <c r="K800" s="121"/>
      <c r="L800" s="121"/>
    </row>
    <row r="801" spans="1:25">
      <c r="B801" s="137" t="s">
        <v>227</v>
      </c>
      <c r="Y801" s="122" t="s">
        <v>147</v>
      </c>
    </row>
    <row r="802" spans="1:25">
      <c r="A802" s="116" t="s">
        <v>60</v>
      </c>
      <c r="B802" s="106" t="s">
        <v>113</v>
      </c>
      <c r="C802" s="103" t="s">
        <v>114</v>
      </c>
      <c r="D802" s="104" t="s">
        <v>128</v>
      </c>
      <c r="E802" s="105" t="s">
        <v>128</v>
      </c>
      <c r="F802" s="105" t="s">
        <v>128</v>
      </c>
      <c r="G802" s="14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22">
        <v>1</v>
      </c>
    </row>
    <row r="803" spans="1:25">
      <c r="A803" s="128"/>
      <c r="B803" s="107" t="s">
        <v>129</v>
      </c>
      <c r="C803" s="96" t="s">
        <v>129</v>
      </c>
      <c r="D803" s="144" t="s">
        <v>130</v>
      </c>
      <c r="E803" s="145" t="s">
        <v>135</v>
      </c>
      <c r="F803" s="145" t="s">
        <v>137</v>
      </c>
      <c r="G803" s="14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22" t="s">
        <v>1</v>
      </c>
    </row>
    <row r="804" spans="1:25">
      <c r="A804" s="128"/>
      <c r="B804" s="107"/>
      <c r="C804" s="96"/>
      <c r="D804" s="97" t="s">
        <v>149</v>
      </c>
      <c r="E804" s="98" t="s">
        <v>115</v>
      </c>
      <c r="F804" s="98" t="s">
        <v>149</v>
      </c>
      <c r="G804" s="14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122">
        <v>2</v>
      </c>
    </row>
    <row r="805" spans="1:25">
      <c r="A805" s="128"/>
      <c r="B805" s="107"/>
      <c r="C805" s="96"/>
      <c r="D805" s="120"/>
      <c r="E805" s="120"/>
      <c r="F805" s="120"/>
      <c r="G805" s="14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122">
        <v>2</v>
      </c>
    </row>
    <row r="806" spans="1:25">
      <c r="A806" s="128"/>
      <c r="B806" s="106">
        <v>1</v>
      </c>
      <c r="C806" s="102">
        <v>1</v>
      </c>
      <c r="D806" s="110">
        <v>1.03</v>
      </c>
      <c r="E806" s="138">
        <v>0.26400000000000001</v>
      </c>
      <c r="F806" s="111">
        <v>1.0589999999999999</v>
      </c>
      <c r="G806" s="14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122">
        <v>1</v>
      </c>
    </row>
    <row r="807" spans="1:25">
      <c r="A807" s="128"/>
      <c r="B807" s="107">
        <v>1</v>
      </c>
      <c r="C807" s="96">
        <v>2</v>
      </c>
      <c r="D807" s="98">
        <v>1.02</v>
      </c>
      <c r="E807" s="140">
        <v>0.16700000000000001</v>
      </c>
      <c r="F807" s="112">
        <v>1.0529999999999999</v>
      </c>
      <c r="G807" s="14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122">
        <v>11</v>
      </c>
    </row>
    <row r="808" spans="1:25">
      <c r="A808" s="128"/>
      <c r="B808" s="107">
        <v>1</v>
      </c>
      <c r="C808" s="96">
        <v>3</v>
      </c>
      <c r="D808" s="98">
        <v>1.05</v>
      </c>
      <c r="E808" s="140">
        <v>0.11</v>
      </c>
      <c r="F808" s="112">
        <v>1.0609999999999999</v>
      </c>
      <c r="G808" s="14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122">
        <v>16</v>
      </c>
    </row>
    <row r="809" spans="1:25">
      <c r="A809" s="128"/>
      <c r="B809" s="107">
        <v>1</v>
      </c>
      <c r="C809" s="96">
        <v>4</v>
      </c>
      <c r="D809" s="98">
        <v>1.05</v>
      </c>
      <c r="E809" s="140">
        <v>0.13700000000000001</v>
      </c>
      <c r="F809" s="112">
        <v>1.077</v>
      </c>
      <c r="G809" s="14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122">
        <v>1.0477999999999998</v>
      </c>
    </row>
    <row r="810" spans="1:25">
      <c r="A810" s="128"/>
      <c r="B810" s="107">
        <v>1</v>
      </c>
      <c r="C810" s="96">
        <v>5</v>
      </c>
      <c r="D810" s="98">
        <v>1.0249999999999999</v>
      </c>
      <c r="E810" s="140">
        <v>0.159</v>
      </c>
      <c r="F810" s="98">
        <v>1.0529999999999999</v>
      </c>
      <c r="G810" s="14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123"/>
    </row>
    <row r="811" spans="1:25">
      <c r="A811" s="128"/>
      <c r="B811" s="108" t="s">
        <v>142</v>
      </c>
      <c r="C811" s="100"/>
      <c r="D811" s="113">
        <v>1.0349999999999997</v>
      </c>
      <c r="E811" s="113">
        <v>0.16740000000000002</v>
      </c>
      <c r="F811" s="113">
        <v>1.0606</v>
      </c>
      <c r="G811" s="14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123"/>
    </row>
    <row r="812" spans="1:25">
      <c r="A812" s="128"/>
      <c r="B812" s="2" t="s">
        <v>143</v>
      </c>
      <c r="C812" s="124"/>
      <c r="D812" s="99">
        <v>1.03</v>
      </c>
      <c r="E812" s="99">
        <v>0.159</v>
      </c>
      <c r="F812" s="99">
        <v>1.0589999999999999</v>
      </c>
      <c r="G812" s="14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23"/>
    </row>
    <row r="813" spans="1:25">
      <c r="A813" s="128"/>
      <c r="B813" s="2" t="s">
        <v>144</v>
      </c>
      <c r="C813" s="124"/>
      <c r="D813" s="99">
        <v>1.4142135623730982E-2</v>
      </c>
      <c r="E813" s="99">
        <v>5.8354948376294534E-2</v>
      </c>
      <c r="F813" s="99">
        <v>9.8386991009990835E-3</v>
      </c>
      <c r="G813" s="204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123"/>
    </row>
    <row r="814" spans="1:25">
      <c r="A814" s="128"/>
      <c r="B814" s="2" t="s">
        <v>93</v>
      </c>
      <c r="C814" s="124"/>
      <c r="D814" s="101">
        <v>1.3663899153363272E-2</v>
      </c>
      <c r="E814" s="101">
        <v>0.34859586843664592</v>
      </c>
      <c r="F814" s="101">
        <v>9.2765407326033215E-3</v>
      </c>
      <c r="G814" s="14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26"/>
    </row>
    <row r="815" spans="1:25">
      <c r="A815" s="128"/>
      <c r="B815" s="109" t="s">
        <v>145</v>
      </c>
      <c r="C815" s="124"/>
      <c r="D815" s="101">
        <v>-1.2216071769421744E-2</v>
      </c>
      <c r="E815" s="101">
        <v>-0.84023668639053251</v>
      </c>
      <c r="F815" s="101">
        <v>1.2216071769421744E-2</v>
      </c>
      <c r="G815" s="14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126"/>
    </row>
    <row r="816" spans="1:25">
      <c r="B816" s="134"/>
      <c r="C816" s="108"/>
      <c r="D816" s="121"/>
      <c r="E816" s="121"/>
      <c r="F816" s="121"/>
    </row>
    <row r="817" spans="1:25">
      <c r="B817" s="137" t="s">
        <v>228</v>
      </c>
      <c r="Y817" s="122" t="s">
        <v>147</v>
      </c>
    </row>
    <row r="818" spans="1:25">
      <c r="A818" s="116" t="s">
        <v>61</v>
      </c>
      <c r="B818" s="106" t="s">
        <v>113</v>
      </c>
      <c r="C818" s="103" t="s">
        <v>114</v>
      </c>
      <c r="D818" s="104" t="s">
        <v>128</v>
      </c>
      <c r="E818" s="105" t="s">
        <v>128</v>
      </c>
      <c r="F818" s="105" t="s">
        <v>128</v>
      </c>
      <c r="G818" s="14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22">
        <v>1</v>
      </c>
    </row>
    <row r="819" spans="1:25">
      <c r="A819" s="128"/>
      <c r="B819" s="107" t="s">
        <v>129</v>
      </c>
      <c r="C819" s="96" t="s">
        <v>129</v>
      </c>
      <c r="D819" s="144" t="s">
        <v>130</v>
      </c>
      <c r="E819" s="145" t="s">
        <v>135</v>
      </c>
      <c r="F819" s="145" t="s">
        <v>137</v>
      </c>
      <c r="G819" s="14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22" t="s">
        <v>3</v>
      </c>
    </row>
    <row r="820" spans="1:25">
      <c r="A820" s="128"/>
      <c r="B820" s="107"/>
      <c r="C820" s="96"/>
      <c r="D820" s="97" t="s">
        <v>149</v>
      </c>
      <c r="E820" s="98" t="s">
        <v>149</v>
      </c>
      <c r="F820" s="98" t="s">
        <v>149</v>
      </c>
      <c r="G820" s="14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22">
        <v>3</v>
      </c>
    </row>
    <row r="821" spans="1:25">
      <c r="A821" s="128"/>
      <c r="B821" s="107"/>
      <c r="C821" s="96"/>
      <c r="D821" s="120"/>
      <c r="E821" s="120"/>
      <c r="F821" s="120"/>
      <c r="G821" s="14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22">
        <v>3</v>
      </c>
    </row>
    <row r="822" spans="1:25">
      <c r="A822" s="128"/>
      <c r="B822" s="106">
        <v>1</v>
      </c>
      <c r="C822" s="102">
        <v>1</v>
      </c>
      <c r="D822" s="191">
        <v>0.08</v>
      </c>
      <c r="E822" s="191">
        <v>0.08</v>
      </c>
      <c r="F822" s="193" t="s">
        <v>146</v>
      </c>
      <c r="G822" s="196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198">
        <v>1</v>
      </c>
    </row>
    <row r="823" spans="1:25">
      <c r="A823" s="128"/>
      <c r="B823" s="107">
        <v>1</v>
      </c>
      <c r="C823" s="96">
        <v>2</v>
      </c>
      <c r="D823" s="199">
        <v>0.09</v>
      </c>
      <c r="E823" s="199">
        <v>7.0000000000000007E-2</v>
      </c>
      <c r="F823" s="201" t="s">
        <v>146</v>
      </c>
      <c r="G823" s="196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198">
        <v>12</v>
      </c>
    </row>
    <row r="824" spans="1:25">
      <c r="A824" s="128"/>
      <c r="B824" s="107">
        <v>1</v>
      </c>
      <c r="C824" s="96">
        <v>3</v>
      </c>
      <c r="D824" s="199">
        <v>0.08</v>
      </c>
      <c r="E824" s="199">
        <v>0.08</v>
      </c>
      <c r="F824" s="201" t="s">
        <v>146</v>
      </c>
      <c r="G824" s="196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8">
        <v>16</v>
      </c>
    </row>
    <row r="825" spans="1:25">
      <c r="A825" s="128"/>
      <c r="B825" s="107">
        <v>1</v>
      </c>
      <c r="C825" s="96">
        <v>4</v>
      </c>
      <c r="D825" s="199">
        <v>0.08</v>
      </c>
      <c r="E825" s="199">
        <v>7.0000000000000007E-2</v>
      </c>
      <c r="F825" s="201" t="s">
        <v>146</v>
      </c>
      <c r="G825" s="196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198">
        <v>7.9000000000000015E-2</v>
      </c>
    </row>
    <row r="826" spans="1:25">
      <c r="A826" s="128"/>
      <c r="B826" s="107">
        <v>1</v>
      </c>
      <c r="C826" s="96">
        <v>5</v>
      </c>
      <c r="D826" s="199">
        <v>0.09</v>
      </c>
      <c r="E826" s="199">
        <v>7.0000000000000007E-2</v>
      </c>
      <c r="F826" s="200" t="s">
        <v>146</v>
      </c>
      <c r="G826" s="196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125"/>
    </row>
    <row r="827" spans="1:25">
      <c r="A827" s="128"/>
      <c r="B827" s="108" t="s">
        <v>142</v>
      </c>
      <c r="C827" s="100"/>
      <c r="D827" s="203">
        <v>8.4000000000000005E-2</v>
      </c>
      <c r="E827" s="203">
        <v>7.400000000000001E-2</v>
      </c>
      <c r="F827" s="203" t="s">
        <v>237</v>
      </c>
      <c r="G827" s="196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125"/>
    </row>
    <row r="828" spans="1:25">
      <c r="A828" s="128"/>
      <c r="B828" s="2" t="s">
        <v>143</v>
      </c>
      <c r="C828" s="124"/>
      <c r="D828" s="114">
        <v>0.08</v>
      </c>
      <c r="E828" s="114">
        <v>7.0000000000000007E-2</v>
      </c>
      <c r="F828" s="114" t="s">
        <v>237</v>
      </c>
      <c r="G828" s="196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125"/>
    </row>
    <row r="829" spans="1:25">
      <c r="A829" s="128"/>
      <c r="B829" s="2" t="s">
        <v>144</v>
      </c>
      <c r="C829" s="124"/>
      <c r="D829" s="114">
        <v>5.4772255750516587E-3</v>
      </c>
      <c r="E829" s="114">
        <v>5.4772255750516587E-3</v>
      </c>
      <c r="F829" s="114" t="s">
        <v>237</v>
      </c>
      <c r="G829" s="14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125"/>
    </row>
    <row r="830" spans="1:25">
      <c r="A830" s="128"/>
      <c r="B830" s="2" t="s">
        <v>93</v>
      </c>
      <c r="C830" s="124"/>
      <c r="D830" s="101">
        <v>6.5205066369662598E-2</v>
      </c>
      <c r="E830" s="101">
        <v>7.4016561825022406E-2</v>
      </c>
      <c r="F830" s="101" t="s">
        <v>237</v>
      </c>
      <c r="G830" s="14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26"/>
    </row>
    <row r="831" spans="1:25">
      <c r="A831" s="128"/>
      <c r="B831" s="109" t="s">
        <v>145</v>
      </c>
      <c r="C831" s="124"/>
      <c r="D831" s="101">
        <v>6.3291139240506222E-2</v>
      </c>
      <c r="E831" s="101">
        <v>-6.3291139240506333E-2</v>
      </c>
      <c r="F831" s="101" t="s">
        <v>237</v>
      </c>
      <c r="G831" s="14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26"/>
    </row>
    <row r="832" spans="1:25">
      <c r="B832" s="134"/>
      <c r="C832" s="108"/>
      <c r="D832" s="121"/>
      <c r="E832" s="121"/>
      <c r="F832" s="121"/>
    </row>
    <row r="833" spans="1:25">
      <c r="B833" s="137" t="s">
        <v>229</v>
      </c>
      <c r="Y833" s="122" t="s">
        <v>147</v>
      </c>
    </row>
    <row r="834" spans="1:25">
      <c r="A834" s="116" t="s">
        <v>62</v>
      </c>
      <c r="B834" s="106" t="s">
        <v>113</v>
      </c>
      <c r="C834" s="103" t="s">
        <v>114</v>
      </c>
      <c r="D834" s="104" t="s">
        <v>128</v>
      </c>
      <c r="E834" s="14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22">
        <v>1</v>
      </c>
    </row>
    <row r="835" spans="1:25">
      <c r="A835" s="128"/>
      <c r="B835" s="107" t="s">
        <v>129</v>
      </c>
      <c r="C835" s="96" t="s">
        <v>129</v>
      </c>
      <c r="D835" s="144" t="s">
        <v>135</v>
      </c>
      <c r="E835" s="14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22" t="s">
        <v>3</v>
      </c>
    </row>
    <row r="836" spans="1:25">
      <c r="A836" s="128"/>
      <c r="B836" s="107"/>
      <c r="C836" s="96"/>
      <c r="D836" s="97" t="s">
        <v>149</v>
      </c>
      <c r="E836" s="14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22">
        <v>2</v>
      </c>
    </row>
    <row r="837" spans="1:25">
      <c r="A837" s="128"/>
      <c r="B837" s="107"/>
      <c r="C837" s="96"/>
      <c r="D837" s="120"/>
      <c r="E837" s="14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22">
        <v>2</v>
      </c>
    </row>
    <row r="838" spans="1:25">
      <c r="A838" s="128"/>
      <c r="B838" s="106">
        <v>1</v>
      </c>
      <c r="C838" s="102">
        <v>1</v>
      </c>
      <c r="D838" s="110">
        <v>0.3</v>
      </c>
      <c r="E838" s="14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122">
        <v>1</v>
      </c>
    </row>
    <row r="839" spans="1:25">
      <c r="A839" s="128"/>
      <c r="B839" s="107">
        <v>1</v>
      </c>
      <c r="C839" s="96">
        <v>2</v>
      </c>
      <c r="D839" s="98">
        <v>0.3</v>
      </c>
      <c r="E839" s="14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22">
        <v>13</v>
      </c>
    </row>
    <row r="840" spans="1:25">
      <c r="A840" s="128"/>
      <c r="B840" s="107">
        <v>1</v>
      </c>
      <c r="C840" s="96">
        <v>3</v>
      </c>
      <c r="D840" s="98">
        <v>0.3</v>
      </c>
      <c r="E840" s="14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22">
        <v>16</v>
      </c>
    </row>
    <row r="841" spans="1:25">
      <c r="A841" s="128"/>
      <c r="B841" s="107">
        <v>1</v>
      </c>
      <c r="C841" s="96">
        <v>4</v>
      </c>
      <c r="D841" s="98">
        <v>0.3</v>
      </c>
      <c r="E841" s="14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122">
        <v>0.3</v>
      </c>
    </row>
    <row r="842" spans="1:25">
      <c r="A842" s="128"/>
      <c r="B842" s="107">
        <v>1</v>
      </c>
      <c r="C842" s="96">
        <v>5</v>
      </c>
      <c r="D842" s="98">
        <v>0.3</v>
      </c>
      <c r="E842" s="14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123"/>
    </row>
    <row r="843" spans="1:25">
      <c r="A843" s="128"/>
      <c r="B843" s="108" t="s">
        <v>142</v>
      </c>
      <c r="C843" s="100"/>
      <c r="D843" s="113">
        <v>0.3</v>
      </c>
      <c r="E843" s="14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23"/>
    </row>
    <row r="844" spans="1:25">
      <c r="A844" s="128"/>
      <c r="B844" s="2" t="s">
        <v>143</v>
      </c>
      <c r="C844" s="124"/>
      <c r="D844" s="99">
        <v>0.3</v>
      </c>
      <c r="E844" s="14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23"/>
    </row>
    <row r="845" spans="1:25">
      <c r="A845" s="128"/>
      <c r="B845" s="2" t="s">
        <v>144</v>
      </c>
      <c r="C845" s="124"/>
      <c r="D845" s="99">
        <v>0</v>
      </c>
      <c r="E845" s="204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123"/>
    </row>
    <row r="846" spans="1:25">
      <c r="A846" s="128"/>
      <c r="B846" s="2" t="s">
        <v>93</v>
      </c>
      <c r="C846" s="124"/>
      <c r="D846" s="101">
        <v>0</v>
      </c>
      <c r="E846" s="1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26"/>
    </row>
    <row r="847" spans="1:25">
      <c r="A847" s="128"/>
      <c r="B847" s="109" t="s">
        <v>145</v>
      </c>
      <c r="C847" s="124"/>
      <c r="D847" s="101">
        <v>0</v>
      </c>
      <c r="E847" s="14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26"/>
    </row>
    <row r="848" spans="1:25">
      <c r="B848" s="134"/>
      <c r="C848" s="108"/>
      <c r="D848" s="121"/>
    </row>
    <row r="849" spans="1:25">
      <c r="B849" s="137" t="s">
        <v>230</v>
      </c>
      <c r="Y849" s="122" t="s">
        <v>64</v>
      </c>
    </row>
    <row r="850" spans="1:25">
      <c r="A850" s="116" t="s">
        <v>32</v>
      </c>
      <c r="B850" s="106" t="s">
        <v>113</v>
      </c>
      <c r="C850" s="103" t="s">
        <v>114</v>
      </c>
      <c r="D850" s="104" t="s">
        <v>128</v>
      </c>
      <c r="E850" s="105" t="s">
        <v>128</v>
      </c>
      <c r="F850" s="105" t="s">
        <v>128</v>
      </c>
      <c r="G850" s="105" t="s">
        <v>128</v>
      </c>
      <c r="H850" s="105" t="s">
        <v>128</v>
      </c>
      <c r="I850" s="105" t="s">
        <v>128</v>
      </c>
      <c r="J850" s="105" t="s">
        <v>128</v>
      </c>
      <c r="K850" s="105" t="s">
        <v>128</v>
      </c>
      <c r="L850" s="105" t="s">
        <v>128</v>
      </c>
      <c r="M850" s="105" t="s">
        <v>128</v>
      </c>
      <c r="N850" s="14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22">
        <v>1</v>
      </c>
    </row>
    <row r="851" spans="1:25">
      <c r="A851" s="128"/>
      <c r="B851" s="107" t="s">
        <v>129</v>
      </c>
      <c r="C851" s="96" t="s">
        <v>129</v>
      </c>
      <c r="D851" s="144" t="s">
        <v>130</v>
      </c>
      <c r="E851" s="145" t="s">
        <v>131</v>
      </c>
      <c r="F851" s="145" t="s">
        <v>132</v>
      </c>
      <c r="G851" s="145" t="s">
        <v>148</v>
      </c>
      <c r="H851" s="145" t="s">
        <v>133</v>
      </c>
      <c r="I851" s="145" t="s">
        <v>134</v>
      </c>
      <c r="J851" s="145" t="s">
        <v>135</v>
      </c>
      <c r="K851" s="145" t="s">
        <v>136</v>
      </c>
      <c r="L851" s="145" t="s">
        <v>137</v>
      </c>
      <c r="M851" s="145" t="s">
        <v>138</v>
      </c>
      <c r="N851" s="14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22" t="s">
        <v>3</v>
      </c>
    </row>
    <row r="852" spans="1:25">
      <c r="A852" s="128"/>
      <c r="B852" s="107"/>
      <c r="C852" s="96"/>
      <c r="D852" s="97" t="s">
        <v>149</v>
      </c>
      <c r="E852" s="98" t="s">
        <v>149</v>
      </c>
      <c r="F852" s="98" t="s">
        <v>149</v>
      </c>
      <c r="G852" s="98" t="s">
        <v>150</v>
      </c>
      <c r="H852" s="98" t="s">
        <v>149</v>
      </c>
      <c r="I852" s="98" t="s">
        <v>150</v>
      </c>
      <c r="J852" s="98" t="s">
        <v>149</v>
      </c>
      <c r="K852" s="98" t="s">
        <v>149</v>
      </c>
      <c r="L852" s="98" t="s">
        <v>149</v>
      </c>
      <c r="M852" s="98" t="s">
        <v>149</v>
      </c>
      <c r="N852" s="14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22">
        <v>2</v>
      </c>
    </row>
    <row r="853" spans="1:25">
      <c r="A853" s="128"/>
      <c r="B853" s="107"/>
      <c r="C853" s="96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4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22">
        <v>3</v>
      </c>
    </row>
    <row r="854" spans="1:25">
      <c r="A854" s="128"/>
      <c r="B854" s="106">
        <v>1</v>
      </c>
      <c r="C854" s="102">
        <v>1</v>
      </c>
      <c r="D854" s="110">
        <v>0.7</v>
      </c>
      <c r="E854" s="110">
        <v>0.7</v>
      </c>
      <c r="F854" s="139">
        <v>0.82920000000000005</v>
      </c>
      <c r="G854" s="110">
        <v>0.68</v>
      </c>
      <c r="H854" s="111">
        <v>0.69</v>
      </c>
      <c r="I854" s="110">
        <v>0.68356807511737105</v>
      </c>
      <c r="J854" s="139">
        <v>0.6</v>
      </c>
      <c r="K854" s="110">
        <v>0.7</v>
      </c>
      <c r="L854" s="110">
        <v>0.7</v>
      </c>
      <c r="M854" s="110">
        <v>0.8</v>
      </c>
      <c r="N854" s="14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22">
        <v>1</v>
      </c>
    </row>
    <row r="855" spans="1:25">
      <c r="A855" s="128"/>
      <c r="B855" s="107">
        <v>1</v>
      </c>
      <c r="C855" s="96">
        <v>2</v>
      </c>
      <c r="D855" s="98">
        <v>0.7</v>
      </c>
      <c r="E855" s="98">
        <v>0.6</v>
      </c>
      <c r="F855" s="141">
        <v>0.77039999999999997</v>
      </c>
      <c r="G855" s="98">
        <v>0.7</v>
      </c>
      <c r="H855" s="112">
        <v>0.72</v>
      </c>
      <c r="I855" s="98">
        <v>0.70541871921182298</v>
      </c>
      <c r="J855" s="141">
        <v>0.7</v>
      </c>
      <c r="K855" s="98">
        <v>0.7</v>
      </c>
      <c r="L855" s="98">
        <v>0.7</v>
      </c>
      <c r="M855" s="98">
        <v>0.7</v>
      </c>
      <c r="N855" s="14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122" t="e">
        <v>#N/A</v>
      </c>
    </row>
    <row r="856" spans="1:25">
      <c r="A856" s="128"/>
      <c r="B856" s="107">
        <v>1</v>
      </c>
      <c r="C856" s="96">
        <v>3</v>
      </c>
      <c r="D856" s="98">
        <v>0.8</v>
      </c>
      <c r="E856" s="98">
        <v>0.7</v>
      </c>
      <c r="F856" s="141">
        <v>0.80500000000000005</v>
      </c>
      <c r="G856" s="98">
        <v>0.71</v>
      </c>
      <c r="H856" s="112">
        <v>0.76</v>
      </c>
      <c r="I856" s="98">
        <v>0.67414634146341501</v>
      </c>
      <c r="J856" s="141">
        <v>0.7</v>
      </c>
      <c r="K856" s="112">
        <v>0.7</v>
      </c>
      <c r="L856" s="99">
        <v>0.8</v>
      </c>
      <c r="M856" s="99">
        <v>0.7</v>
      </c>
      <c r="N856" s="14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22">
        <v>16</v>
      </c>
    </row>
    <row r="857" spans="1:25">
      <c r="A857" s="128"/>
      <c r="B857" s="107">
        <v>1</v>
      </c>
      <c r="C857" s="96">
        <v>4</v>
      </c>
      <c r="D857" s="98">
        <v>0.8</v>
      </c>
      <c r="E857" s="98">
        <v>0.7</v>
      </c>
      <c r="F857" s="141">
        <v>0.78700000000000003</v>
      </c>
      <c r="G857" s="98">
        <v>0.77</v>
      </c>
      <c r="H857" s="112">
        <v>0.71</v>
      </c>
      <c r="I857" s="98">
        <v>0.70717703349282302</v>
      </c>
      <c r="J857" s="141">
        <v>0.6</v>
      </c>
      <c r="K857" s="112">
        <v>0.7</v>
      </c>
      <c r="L857" s="99">
        <v>0.7</v>
      </c>
      <c r="M857" s="99">
        <v>0.7</v>
      </c>
      <c r="N857" s="14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22">
        <v>0.71521510020369972</v>
      </c>
    </row>
    <row r="858" spans="1:25">
      <c r="A858" s="128"/>
      <c r="B858" s="107">
        <v>1</v>
      </c>
      <c r="C858" s="96">
        <v>5</v>
      </c>
      <c r="D858" s="98">
        <v>0.7</v>
      </c>
      <c r="E858" s="98">
        <v>0.6</v>
      </c>
      <c r="F858" s="140">
        <v>0.81269999999999998</v>
      </c>
      <c r="G858" s="98">
        <v>0.83</v>
      </c>
      <c r="H858" s="98">
        <v>0.71</v>
      </c>
      <c r="I858" s="98">
        <v>0.75829383886255897</v>
      </c>
      <c r="J858" s="140">
        <v>0.6</v>
      </c>
      <c r="K858" s="98">
        <v>0.7</v>
      </c>
      <c r="L858" s="98">
        <v>0.8</v>
      </c>
      <c r="M858" s="98">
        <v>0.7</v>
      </c>
      <c r="N858" s="14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123"/>
    </row>
    <row r="859" spans="1:25">
      <c r="A859" s="128"/>
      <c r="B859" s="108" t="s">
        <v>142</v>
      </c>
      <c r="C859" s="100"/>
      <c r="D859" s="113">
        <v>0.74</v>
      </c>
      <c r="E859" s="113">
        <v>0.65999999999999992</v>
      </c>
      <c r="F859" s="113">
        <v>0.80086000000000013</v>
      </c>
      <c r="G859" s="113">
        <v>0.73799999999999999</v>
      </c>
      <c r="H859" s="113">
        <v>0.71799999999999997</v>
      </c>
      <c r="I859" s="113">
        <v>0.70572080162959816</v>
      </c>
      <c r="J859" s="113">
        <v>0.6399999999999999</v>
      </c>
      <c r="K859" s="113">
        <v>0.7</v>
      </c>
      <c r="L859" s="113">
        <v>0.74</v>
      </c>
      <c r="M859" s="113">
        <v>0.72000000000000008</v>
      </c>
      <c r="N859" s="14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123"/>
    </row>
    <row r="860" spans="1:25">
      <c r="A860" s="128"/>
      <c r="B860" s="2" t="s">
        <v>143</v>
      </c>
      <c r="C860" s="124"/>
      <c r="D860" s="99">
        <v>0.7</v>
      </c>
      <c r="E860" s="99">
        <v>0.7</v>
      </c>
      <c r="F860" s="99">
        <v>0.80500000000000005</v>
      </c>
      <c r="G860" s="99">
        <v>0.71</v>
      </c>
      <c r="H860" s="99">
        <v>0.71</v>
      </c>
      <c r="I860" s="99">
        <v>0.70541871921182298</v>
      </c>
      <c r="J860" s="99">
        <v>0.6</v>
      </c>
      <c r="K860" s="99">
        <v>0.7</v>
      </c>
      <c r="L860" s="99">
        <v>0.7</v>
      </c>
      <c r="M860" s="99">
        <v>0.7</v>
      </c>
      <c r="N860" s="14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23"/>
    </row>
    <row r="861" spans="1:25">
      <c r="A861" s="128"/>
      <c r="B861" s="2" t="s">
        <v>144</v>
      </c>
      <c r="C861" s="124"/>
      <c r="D861" s="114">
        <v>5.4772255750516662E-2</v>
      </c>
      <c r="E861" s="114">
        <v>5.4772255750516599E-2</v>
      </c>
      <c r="F861" s="114">
        <v>2.2805657192898451E-2</v>
      </c>
      <c r="G861" s="114">
        <v>6.1400325732034994E-2</v>
      </c>
      <c r="H861" s="114">
        <v>2.5884358211089593E-2</v>
      </c>
      <c r="I861" s="114">
        <v>3.2610680518950767E-2</v>
      </c>
      <c r="J861" s="114">
        <v>5.4772255750516599E-2</v>
      </c>
      <c r="K861" s="114">
        <v>0</v>
      </c>
      <c r="L861" s="114">
        <v>5.4772255750516662E-2</v>
      </c>
      <c r="M861" s="114">
        <v>4.4721359549995836E-2</v>
      </c>
      <c r="N861" s="14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25"/>
    </row>
    <row r="862" spans="1:25">
      <c r="A862" s="128"/>
      <c r="B862" s="2" t="s">
        <v>93</v>
      </c>
      <c r="C862" s="124"/>
      <c r="D862" s="101">
        <v>7.4016561825022517E-2</v>
      </c>
      <c r="E862" s="101">
        <v>8.298826628866153E-2</v>
      </c>
      <c r="F862" s="101">
        <v>2.8476459297378378E-2</v>
      </c>
      <c r="G862" s="101">
        <v>8.3198273349640917E-2</v>
      </c>
      <c r="H862" s="101">
        <v>3.6050638177005004E-2</v>
      </c>
      <c r="I862" s="101">
        <v>4.6209039670714824E-2</v>
      </c>
      <c r="J862" s="101">
        <v>8.5581649610182206E-2</v>
      </c>
      <c r="K862" s="101">
        <v>0</v>
      </c>
      <c r="L862" s="101">
        <v>7.4016561825022517E-2</v>
      </c>
      <c r="M862" s="101">
        <v>6.2112999374994211E-2</v>
      </c>
      <c r="N862" s="14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26"/>
    </row>
    <row r="863" spans="1:25">
      <c r="A863" s="128"/>
      <c r="B863" s="109" t="s">
        <v>145</v>
      </c>
      <c r="C863" s="124"/>
      <c r="D863" s="101">
        <v>3.4653770298251896E-2</v>
      </c>
      <c r="E863" s="101">
        <v>-7.7200691355613249E-2</v>
      </c>
      <c r="F863" s="101">
        <v>0.1197470520014301</v>
      </c>
      <c r="G863" s="101">
        <v>3.1857408756905237E-2</v>
      </c>
      <c r="H863" s="101">
        <v>3.8937933434390892E-3</v>
      </c>
      <c r="I863" s="101">
        <v>-1.3274745697339885E-2</v>
      </c>
      <c r="J863" s="101">
        <v>-0.10516430676907951</v>
      </c>
      <c r="K863" s="101">
        <v>-2.1273460528680621E-2</v>
      </c>
      <c r="L863" s="101">
        <v>3.4653770298251896E-2</v>
      </c>
      <c r="M863" s="101">
        <v>6.6901548847857484E-3</v>
      </c>
      <c r="N863" s="14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26"/>
    </row>
    <row r="864" spans="1:25">
      <c r="B864" s="134"/>
      <c r="C864" s="108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</row>
    <row r="865" spans="1:25">
      <c r="B865" s="137" t="s">
        <v>231</v>
      </c>
      <c r="Y865" s="122" t="s">
        <v>147</v>
      </c>
    </row>
    <row r="866" spans="1:25">
      <c r="A866" s="116" t="s">
        <v>63</v>
      </c>
      <c r="B866" s="106" t="s">
        <v>113</v>
      </c>
      <c r="C866" s="103" t="s">
        <v>114</v>
      </c>
      <c r="D866" s="104" t="s">
        <v>128</v>
      </c>
      <c r="E866" s="105" t="s">
        <v>128</v>
      </c>
      <c r="F866" s="105" t="s">
        <v>128</v>
      </c>
      <c r="G866" s="14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122">
        <v>1</v>
      </c>
    </row>
    <row r="867" spans="1:25">
      <c r="A867" s="128"/>
      <c r="B867" s="107" t="s">
        <v>129</v>
      </c>
      <c r="C867" s="96" t="s">
        <v>129</v>
      </c>
      <c r="D867" s="144" t="s">
        <v>130</v>
      </c>
      <c r="E867" s="145" t="s">
        <v>135</v>
      </c>
      <c r="F867" s="145" t="s">
        <v>137</v>
      </c>
      <c r="G867" s="14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122" t="s">
        <v>3</v>
      </c>
    </row>
    <row r="868" spans="1:25">
      <c r="A868" s="128"/>
      <c r="B868" s="107"/>
      <c r="C868" s="96"/>
      <c r="D868" s="97" t="s">
        <v>149</v>
      </c>
      <c r="E868" s="98" t="s">
        <v>149</v>
      </c>
      <c r="F868" s="98" t="s">
        <v>149</v>
      </c>
      <c r="G868" s="14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122">
        <v>0</v>
      </c>
    </row>
    <row r="869" spans="1:25">
      <c r="A869" s="128"/>
      <c r="B869" s="107"/>
      <c r="C869" s="96"/>
      <c r="D869" s="120"/>
      <c r="E869" s="120"/>
      <c r="F869" s="120"/>
      <c r="G869" s="14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122">
        <v>0</v>
      </c>
    </row>
    <row r="870" spans="1:25">
      <c r="A870" s="128"/>
      <c r="B870" s="106">
        <v>1</v>
      </c>
      <c r="C870" s="102">
        <v>1</v>
      </c>
      <c r="D870" s="175">
        <v>154</v>
      </c>
      <c r="E870" s="176">
        <v>57</v>
      </c>
      <c r="F870" s="177">
        <v>155</v>
      </c>
      <c r="G870" s="179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1">
        <v>1</v>
      </c>
    </row>
    <row r="871" spans="1:25">
      <c r="A871" s="128"/>
      <c r="B871" s="107">
        <v>1</v>
      </c>
      <c r="C871" s="96">
        <v>2</v>
      </c>
      <c r="D871" s="182">
        <v>154</v>
      </c>
      <c r="E871" s="183">
        <v>50</v>
      </c>
      <c r="F871" s="184">
        <v>156</v>
      </c>
      <c r="G871" s="179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1">
        <v>14</v>
      </c>
    </row>
    <row r="872" spans="1:25">
      <c r="A872" s="128"/>
      <c r="B872" s="107">
        <v>1</v>
      </c>
      <c r="C872" s="96">
        <v>3</v>
      </c>
      <c r="D872" s="182">
        <v>159</v>
      </c>
      <c r="E872" s="183">
        <v>44</v>
      </c>
      <c r="F872" s="184">
        <v>157</v>
      </c>
      <c r="G872" s="179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1">
        <v>16</v>
      </c>
    </row>
    <row r="873" spans="1:25">
      <c r="A873" s="128"/>
      <c r="B873" s="107">
        <v>1</v>
      </c>
      <c r="C873" s="96">
        <v>4</v>
      </c>
      <c r="D873" s="182">
        <v>156</v>
      </c>
      <c r="E873" s="183">
        <v>44</v>
      </c>
      <c r="F873" s="184">
        <v>157</v>
      </c>
      <c r="G873" s="179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1">
        <v>156</v>
      </c>
    </row>
    <row r="874" spans="1:25">
      <c r="A874" s="128"/>
      <c r="B874" s="107">
        <v>1</v>
      </c>
      <c r="C874" s="96">
        <v>5</v>
      </c>
      <c r="D874" s="182">
        <v>155</v>
      </c>
      <c r="E874" s="183">
        <v>47</v>
      </c>
      <c r="F874" s="182">
        <v>157</v>
      </c>
      <c r="G874" s="179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9"/>
    </row>
    <row r="875" spans="1:25">
      <c r="A875" s="128"/>
      <c r="B875" s="108" t="s">
        <v>142</v>
      </c>
      <c r="C875" s="100"/>
      <c r="D875" s="190">
        <v>155.6</v>
      </c>
      <c r="E875" s="190">
        <v>48.4</v>
      </c>
      <c r="F875" s="190">
        <v>156.4</v>
      </c>
      <c r="G875" s="179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9"/>
    </row>
    <row r="876" spans="1:25">
      <c r="A876" s="128"/>
      <c r="B876" s="2" t="s">
        <v>143</v>
      </c>
      <c r="C876" s="124"/>
      <c r="D876" s="186">
        <v>155</v>
      </c>
      <c r="E876" s="186">
        <v>47</v>
      </c>
      <c r="F876" s="186">
        <v>157</v>
      </c>
      <c r="G876" s="179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9"/>
    </row>
    <row r="877" spans="1:25">
      <c r="A877" s="128"/>
      <c r="B877" s="2" t="s">
        <v>144</v>
      </c>
      <c r="C877" s="124"/>
      <c r="D877" s="186">
        <v>2.0736441353327719</v>
      </c>
      <c r="E877" s="186">
        <v>5.4129474410897434</v>
      </c>
      <c r="F877" s="186">
        <v>0.89442719099991586</v>
      </c>
      <c r="G877" s="179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9"/>
    </row>
    <row r="878" spans="1:25">
      <c r="A878" s="128"/>
      <c r="B878" s="2" t="s">
        <v>93</v>
      </c>
      <c r="C878" s="124"/>
      <c r="D878" s="101">
        <v>1.3326761795197763E-2</v>
      </c>
      <c r="E878" s="101">
        <v>0.11183775704730875</v>
      </c>
      <c r="F878" s="101">
        <v>5.7188439322245254E-3</v>
      </c>
      <c r="G878" s="14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26"/>
    </row>
    <row r="879" spans="1:25">
      <c r="A879" s="128"/>
      <c r="B879" s="109" t="s">
        <v>145</v>
      </c>
      <c r="C879" s="124"/>
      <c r="D879" s="101">
        <v>-2.564102564102555E-3</v>
      </c>
      <c r="E879" s="101">
        <v>-0.68974358974358974</v>
      </c>
      <c r="F879" s="101">
        <v>2.564102564102555E-3</v>
      </c>
      <c r="G879" s="14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26"/>
    </row>
    <row r="880" spans="1:25">
      <c r="B880" s="134"/>
      <c r="C880" s="108"/>
      <c r="D880" s="121"/>
      <c r="E880" s="121"/>
      <c r="F880" s="121"/>
    </row>
    <row r="881" spans="1:25">
      <c r="B881" s="137" t="s">
        <v>232</v>
      </c>
      <c r="Y881" s="122" t="s">
        <v>64</v>
      </c>
    </row>
    <row r="882" spans="1:25">
      <c r="A882" s="116" t="s">
        <v>35</v>
      </c>
      <c r="B882" s="106" t="s">
        <v>113</v>
      </c>
      <c r="C882" s="103" t="s">
        <v>114</v>
      </c>
      <c r="D882" s="104" t="s">
        <v>128</v>
      </c>
      <c r="E882" s="105" t="s">
        <v>128</v>
      </c>
      <c r="F882" s="105" t="s">
        <v>128</v>
      </c>
      <c r="G882" s="105" t="s">
        <v>128</v>
      </c>
      <c r="H882" s="105" t="s">
        <v>128</v>
      </c>
      <c r="I882" s="105" t="s">
        <v>128</v>
      </c>
      <c r="J882" s="105" t="s">
        <v>128</v>
      </c>
      <c r="K882" s="105" t="s">
        <v>128</v>
      </c>
      <c r="L882" s="105" t="s">
        <v>128</v>
      </c>
      <c r="M882" s="146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22">
        <v>1</v>
      </c>
    </row>
    <row r="883" spans="1:25">
      <c r="A883" s="128"/>
      <c r="B883" s="107" t="s">
        <v>129</v>
      </c>
      <c r="C883" s="96" t="s">
        <v>129</v>
      </c>
      <c r="D883" s="144" t="s">
        <v>130</v>
      </c>
      <c r="E883" s="145" t="s">
        <v>131</v>
      </c>
      <c r="F883" s="145" t="s">
        <v>148</v>
      </c>
      <c r="G883" s="145" t="s">
        <v>133</v>
      </c>
      <c r="H883" s="145" t="s">
        <v>134</v>
      </c>
      <c r="I883" s="145" t="s">
        <v>135</v>
      </c>
      <c r="J883" s="145" t="s">
        <v>136</v>
      </c>
      <c r="K883" s="145" t="s">
        <v>137</v>
      </c>
      <c r="L883" s="145" t="s">
        <v>138</v>
      </c>
      <c r="M883" s="146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22" t="s">
        <v>3</v>
      </c>
    </row>
    <row r="884" spans="1:25">
      <c r="A884" s="128"/>
      <c r="B884" s="107"/>
      <c r="C884" s="96"/>
      <c r="D884" s="97" t="s">
        <v>149</v>
      </c>
      <c r="E884" s="98" t="s">
        <v>149</v>
      </c>
      <c r="F884" s="98" t="s">
        <v>150</v>
      </c>
      <c r="G884" s="98" t="s">
        <v>149</v>
      </c>
      <c r="H884" s="98" t="s">
        <v>150</v>
      </c>
      <c r="I884" s="98" t="s">
        <v>149</v>
      </c>
      <c r="J884" s="98" t="s">
        <v>149</v>
      </c>
      <c r="K884" s="98" t="s">
        <v>149</v>
      </c>
      <c r="L884" s="98" t="s">
        <v>149</v>
      </c>
      <c r="M884" s="14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22">
        <v>2</v>
      </c>
    </row>
    <row r="885" spans="1:25">
      <c r="A885" s="128"/>
      <c r="B885" s="107"/>
      <c r="C885" s="96"/>
      <c r="D885" s="120"/>
      <c r="E885" s="120"/>
      <c r="F885" s="120"/>
      <c r="G885" s="120"/>
      <c r="H885" s="120"/>
      <c r="I885" s="120"/>
      <c r="J885" s="120"/>
      <c r="K885" s="120"/>
      <c r="L885" s="120"/>
      <c r="M885" s="14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22">
        <v>3</v>
      </c>
    </row>
    <row r="886" spans="1:25">
      <c r="A886" s="128"/>
      <c r="B886" s="106">
        <v>1</v>
      </c>
      <c r="C886" s="102">
        <v>1</v>
      </c>
      <c r="D886" s="110">
        <v>0.5</v>
      </c>
      <c r="E886" s="138" t="s">
        <v>109</v>
      </c>
      <c r="F886" s="139">
        <v>0.8</v>
      </c>
      <c r="G886" s="110">
        <v>0.5</v>
      </c>
      <c r="H886" s="111">
        <v>0.62441314553990601</v>
      </c>
      <c r="I886" s="138" t="s">
        <v>111</v>
      </c>
      <c r="J886" s="139">
        <v>0.1</v>
      </c>
      <c r="K886" s="110">
        <v>0.4</v>
      </c>
      <c r="L886" s="110">
        <v>0.5</v>
      </c>
      <c r="M886" s="14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22">
        <v>1</v>
      </c>
    </row>
    <row r="887" spans="1:25">
      <c r="A887" s="128"/>
      <c r="B887" s="107">
        <v>1</v>
      </c>
      <c r="C887" s="96">
        <v>2</v>
      </c>
      <c r="D887" s="98">
        <v>0.5</v>
      </c>
      <c r="E887" s="140" t="s">
        <v>109</v>
      </c>
      <c r="F887" s="141">
        <v>0.7</v>
      </c>
      <c r="G887" s="98">
        <v>0.5</v>
      </c>
      <c r="H887" s="112">
        <v>0.55862068965517198</v>
      </c>
      <c r="I887" s="140" t="s">
        <v>111</v>
      </c>
      <c r="J887" s="141">
        <v>0.1</v>
      </c>
      <c r="K887" s="98">
        <v>0.4</v>
      </c>
      <c r="L887" s="98">
        <v>0.5</v>
      </c>
      <c r="M887" s="14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22" t="e">
        <v>#N/A</v>
      </c>
    </row>
    <row r="888" spans="1:25">
      <c r="A888" s="128"/>
      <c r="B888" s="107">
        <v>1</v>
      </c>
      <c r="C888" s="96">
        <v>3</v>
      </c>
      <c r="D888" s="98">
        <v>0.5</v>
      </c>
      <c r="E888" s="140" t="s">
        <v>109</v>
      </c>
      <c r="F888" s="141">
        <v>0.7</v>
      </c>
      <c r="G888" s="98">
        <v>0.5</v>
      </c>
      <c r="H888" s="112">
        <v>0.53170731707317098</v>
      </c>
      <c r="I888" s="140" t="s">
        <v>111</v>
      </c>
      <c r="J888" s="141">
        <v>0.1</v>
      </c>
      <c r="K888" s="112">
        <v>0.5</v>
      </c>
      <c r="L888" s="99">
        <v>0.5</v>
      </c>
      <c r="M888" s="146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22">
        <v>16</v>
      </c>
    </row>
    <row r="889" spans="1:25">
      <c r="A889" s="128"/>
      <c r="B889" s="107">
        <v>1</v>
      </c>
      <c r="C889" s="96">
        <v>4</v>
      </c>
      <c r="D889" s="98">
        <v>0.5</v>
      </c>
      <c r="E889" s="140" t="s">
        <v>109</v>
      </c>
      <c r="F889" s="141">
        <v>0.7</v>
      </c>
      <c r="G889" s="98">
        <v>0.5</v>
      </c>
      <c r="H889" s="112">
        <v>0.57416267942583699</v>
      </c>
      <c r="I889" s="140" t="s">
        <v>111</v>
      </c>
      <c r="J889" s="141">
        <v>0.1</v>
      </c>
      <c r="K889" s="112">
        <v>0.4</v>
      </c>
      <c r="L889" s="99">
        <v>0.5</v>
      </c>
      <c r="M889" s="146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122">
        <v>0.49999217222510939</v>
      </c>
    </row>
    <row r="890" spans="1:25">
      <c r="A890" s="128"/>
      <c r="B890" s="107">
        <v>1</v>
      </c>
      <c r="C890" s="96">
        <v>5</v>
      </c>
      <c r="D890" s="98">
        <v>0.5</v>
      </c>
      <c r="E890" s="140" t="s">
        <v>109</v>
      </c>
      <c r="F890" s="140">
        <v>0.6</v>
      </c>
      <c r="G890" s="98">
        <v>0.5</v>
      </c>
      <c r="H890" s="98">
        <v>0.51090047393364901</v>
      </c>
      <c r="I890" s="140" t="s">
        <v>111</v>
      </c>
      <c r="J890" s="143">
        <v>0.2</v>
      </c>
      <c r="K890" s="98">
        <v>0.5</v>
      </c>
      <c r="L890" s="98">
        <v>0.5</v>
      </c>
      <c r="M890" s="146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23"/>
    </row>
    <row r="891" spans="1:25">
      <c r="A891" s="128"/>
      <c r="B891" s="108" t="s">
        <v>142</v>
      </c>
      <c r="C891" s="100"/>
      <c r="D891" s="113">
        <v>0.5</v>
      </c>
      <c r="E891" s="113" t="s">
        <v>237</v>
      </c>
      <c r="F891" s="113">
        <v>0.70000000000000007</v>
      </c>
      <c r="G891" s="113">
        <v>0.5</v>
      </c>
      <c r="H891" s="113">
        <v>0.55996086112554699</v>
      </c>
      <c r="I891" s="113" t="s">
        <v>237</v>
      </c>
      <c r="J891" s="113">
        <v>0.12000000000000002</v>
      </c>
      <c r="K891" s="113">
        <v>0.44000000000000006</v>
      </c>
      <c r="L891" s="113">
        <v>0.5</v>
      </c>
      <c r="M891" s="146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23"/>
    </row>
    <row r="892" spans="1:25">
      <c r="A892" s="128"/>
      <c r="B892" s="2" t="s">
        <v>143</v>
      </c>
      <c r="C892" s="124"/>
      <c r="D892" s="99">
        <v>0.5</v>
      </c>
      <c r="E892" s="99" t="s">
        <v>237</v>
      </c>
      <c r="F892" s="99">
        <v>0.7</v>
      </c>
      <c r="G892" s="99">
        <v>0.5</v>
      </c>
      <c r="H892" s="99">
        <v>0.55862068965517198</v>
      </c>
      <c r="I892" s="99" t="s">
        <v>237</v>
      </c>
      <c r="J892" s="99">
        <v>0.1</v>
      </c>
      <c r="K892" s="99">
        <v>0.4</v>
      </c>
      <c r="L892" s="99">
        <v>0.5</v>
      </c>
      <c r="M892" s="146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123"/>
    </row>
    <row r="893" spans="1:25">
      <c r="A893" s="128"/>
      <c r="B893" s="2" t="s">
        <v>144</v>
      </c>
      <c r="C893" s="124"/>
      <c r="D893" s="114">
        <v>0</v>
      </c>
      <c r="E893" s="114" t="s">
        <v>237</v>
      </c>
      <c r="F893" s="114">
        <v>7.0710678118654766E-2</v>
      </c>
      <c r="G893" s="114">
        <v>0</v>
      </c>
      <c r="H893" s="114">
        <v>4.3482091174908963E-2</v>
      </c>
      <c r="I893" s="114" t="s">
        <v>237</v>
      </c>
      <c r="J893" s="114">
        <v>4.4721359549995773E-2</v>
      </c>
      <c r="K893" s="114">
        <v>5.4772255750516384E-2</v>
      </c>
      <c r="L893" s="114">
        <v>0</v>
      </c>
      <c r="M893" s="146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125"/>
    </row>
    <row r="894" spans="1:25">
      <c r="A894" s="128"/>
      <c r="B894" s="2" t="s">
        <v>93</v>
      </c>
      <c r="C894" s="124"/>
      <c r="D894" s="101">
        <v>0</v>
      </c>
      <c r="E894" s="101" t="s">
        <v>237</v>
      </c>
      <c r="F894" s="101">
        <v>0.10101525445522108</v>
      </c>
      <c r="G894" s="101">
        <v>0</v>
      </c>
      <c r="H894" s="101">
        <v>7.7652018549132104E-2</v>
      </c>
      <c r="I894" s="101" t="s">
        <v>237</v>
      </c>
      <c r="J894" s="101">
        <v>0.37267799624996473</v>
      </c>
      <c r="K894" s="101">
        <v>0.12448239943299176</v>
      </c>
      <c r="L894" s="101">
        <v>0</v>
      </c>
      <c r="M894" s="146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26"/>
    </row>
    <row r="895" spans="1:25">
      <c r="A895" s="128"/>
      <c r="B895" s="109" t="s">
        <v>145</v>
      </c>
      <c r="C895" s="124"/>
      <c r="D895" s="101">
        <v>1.5655794881386242E-5</v>
      </c>
      <c r="E895" s="101" t="s">
        <v>237</v>
      </c>
      <c r="F895" s="101">
        <v>0.40002191811283394</v>
      </c>
      <c r="G895" s="101">
        <v>1.5655794881386242E-5</v>
      </c>
      <c r="H895" s="101">
        <v>0.11993925551586071</v>
      </c>
      <c r="I895" s="101" t="s">
        <v>237</v>
      </c>
      <c r="J895" s="101">
        <v>-0.75999624260922838</v>
      </c>
      <c r="K895" s="101">
        <v>-0.11998622290050431</v>
      </c>
      <c r="L895" s="101">
        <v>1.5655794881386242E-5</v>
      </c>
      <c r="M895" s="146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26"/>
    </row>
    <row r="896" spans="1:25">
      <c r="B896" s="134"/>
      <c r="C896" s="108"/>
      <c r="D896" s="121"/>
      <c r="E896" s="121"/>
      <c r="F896" s="121"/>
      <c r="G896" s="121"/>
      <c r="H896" s="121"/>
      <c r="I896" s="121"/>
      <c r="J896" s="121"/>
      <c r="K896" s="121"/>
      <c r="L896" s="121"/>
    </row>
    <row r="897" spans="1:25">
      <c r="B897" s="137" t="s">
        <v>233</v>
      </c>
      <c r="Y897" s="122" t="s">
        <v>147</v>
      </c>
    </row>
    <row r="898" spans="1:25">
      <c r="A898" s="116" t="s">
        <v>38</v>
      </c>
      <c r="B898" s="106" t="s">
        <v>113</v>
      </c>
      <c r="C898" s="103" t="s">
        <v>114</v>
      </c>
      <c r="D898" s="104" t="s">
        <v>128</v>
      </c>
      <c r="E898" s="105" t="s">
        <v>128</v>
      </c>
      <c r="F898" s="105" t="s">
        <v>128</v>
      </c>
      <c r="G898" s="14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122">
        <v>1</v>
      </c>
    </row>
    <row r="899" spans="1:25">
      <c r="A899" s="128"/>
      <c r="B899" s="107" t="s">
        <v>129</v>
      </c>
      <c r="C899" s="96" t="s">
        <v>129</v>
      </c>
      <c r="D899" s="144" t="s">
        <v>130</v>
      </c>
      <c r="E899" s="145" t="s">
        <v>135</v>
      </c>
      <c r="F899" s="145" t="s">
        <v>137</v>
      </c>
      <c r="G899" s="14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122" t="s">
        <v>3</v>
      </c>
    </row>
    <row r="900" spans="1:25">
      <c r="A900" s="128"/>
      <c r="B900" s="107"/>
      <c r="C900" s="96"/>
      <c r="D900" s="97" t="s">
        <v>149</v>
      </c>
      <c r="E900" s="98" t="s">
        <v>149</v>
      </c>
      <c r="F900" s="98" t="s">
        <v>149</v>
      </c>
      <c r="G900" s="14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122">
        <v>1</v>
      </c>
    </row>
    <row r="901" spans="1:25">
      <c r="A901" s="128"/>
      <c r="B901" s="107"/>
      <c r="C901" s="96"/>
      <c r="D901" s="120"/>
      <c r="E901" s="120"/>
      <c r="F901" s="120"/>
      <c r="G901" s="14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122">
        <v>1</v>
      </c>
    </row>
    <row r="902" spans="1:25">
      <c r="A902" s="128"/>
      <c r="B902" s="106">
        <v>1</v>
      </c>
      <c r="C902" s="102">
        <v>1</v>
      </c>
      <c r="D902" s="207">
        <v>21.7</v>
      </c>
      <c r="E902" s="207">
        <v>21.2</v>
      </c>
      <c r="F902" s="208">
        <v>21.4</v>
      </c>
      <c r="G902" s="209"/>
      <c r="H902" s="210"/>
      <c r="I902" s="210"/>
      <c r="J902" s="210"/>
      <c r="K902" s="210"/>
      <c r="L902" s="210"/>
      <c r="M902" s="210"/>
      <c r="N902" s="210"/>
      <c r="O902" s="210"/>
      <c r="P902" s="210"/>
      <c r="Q902" s="210"/>
      <c r="R902" s="210"/>
      <c r="S902" s="210"/>
      <c r="T902" s="210"/>
      <c r="U902" s="210"/>
      <c r="V902" s="210"/>
      <c r="W902" s="210"/>
      <c r="X902" s="210"/>
      <c r="Y902" s="211">
        <v>1</v>
      </c>
    </row>
    <row r="903" spans="1:25">
      <c r="A903" s="128"/>
      <c r="B903" s="107">
        <v>1</v>
      </c>
      <c r="C903" s="96">
        <v>2</v>
      </c>
      <c r="D903" s="212">
        <v>21.5</v>
      </c>
      <c r="E903" s="212">
        <v>21</v>
      </c>
      <c r="F903" s="213">
        <v>21.4</v>
      </c>
      <c r="G903" s="209"/>
      <c r="H903" s="210"/>
      <c r="I903" s="210"/>
      <c r="J903" s="210"/>
      <c r="K903" s="210"/>
      <c r="L903" s="210"/>
      <c r="M903" s="210"/>
      <c r="N903" s="210"/>
      <c r="O903" s="210"/>
      <c r="P903" s="210"/>
      <c r="Q903" s="210"/>
      <c r="R903" s="210"/>
      <c r="S903" s="210"/>
      <c r="T903" s="210"/>
      <c r="U903" s="210"/>
      <c r="V903" s="210"/>
      <c r="W903" s="210"/>
      <c r="X903" s="210"/>
      <c r="Y903" s="211">
        <v>15</v>
      </c>
    </row>
    <row r="904" spans="1:25">
      <c r="A904" s="128"/>
      <c r="B904" s="107">
        <v>1</v>
      </c>
      <c r="C904" s="96">
        <v>3</v>
      </c>
      <c r="D904" s="212">
        <v>22.2</v>
      </c>
      <c r="E904" s="212">
        <v>21.7</v>
      </c>
      <c r="F904" s="213">
        <v>22.7</v>
      </c>
      <c r="G904" s="209"/>
      <c r="H904" s="210"/>
      <c r="I904" s="210"/>
      <c r="J904" s="210"/>
      <c r="K904" s="210"/>
      <c r="L904" s="210"/>
      <c r="M904" s="210"/>
      <c r="N904" s="210"/>
      <c r="O904" s="210"/>
      <c r="P904" s="210"/>
      <c r="Q904" s="210"/>
      <c r="R904" s="210"/>
      <c r="S904" s="210"/>
      <c r="T904" s="210"/>
      <c r="U904" s="210"/>
      <c r="V904" s="210"/>
      <c r="W904" s="210"/>
      <c r="X904" s="210"/>
      <c r="Y904" s="211">
        <v>16</v>
      </c>
    </row>
    <row r="905" spans="1:25">
      <c r="A905" s="128"/>
      <c r="B905" s="107">
        <v>1</v>
      </c>
      <c r="C905" s="96">
        <v>4</v>
      </c>
      <c r="D905" s="212">
        <v>22.3</v>
      </c>
      <c r="E905" s="212">
        <v>22.9</v>
      </c>
      <c r="F905" s="213">
        <v>22.6</v>
      </c>
      <c r="G905" s="209"/>
      <c r="H905" s="210"/>
      <c r="I905" s="210"/>
      <c r="J905" s="210"/>
      <c r="K905" s="210"/>
      <c r="L905" s="210"/>
      <c r="M905" s="210"/>
      <c r="N905" s="210"/>
      <c r="O905" s="210"/>
      <c r="P905" s="210"/>
      <c r="Q905" s="210"/>
      <c r="R905" s="210"/>
      <c r="S905" s="210"/>
      <c r="T905" s="210"/>
      <c r="U905" s="210"/>
      <c r="V905" s="210"/>
      <c r="W905" s="210"/>
      <c r="X905" s="210"/>
      <c r="Y905" s="211">
        <v>21.880000000000006</v>
      </c>
    </row>
    <row r="906" spans="1:25">
      <c r="A906" s="128"/>
      <c r="B906" s="107">
        <v>1</v>
      </c>
      <c r="C906" s="96">
        <v>5</v>
      </c>
      <c r="D906" s="212">
        <v>21.2</v>
      </c>
      <c r="E906" s="212">
        <v>22</v>
      </c>
      <c r="F906" s="212">
        <v>22.4</v>
      </c>
      <c r="G906" s="209"/>
      <c r="H906" s="210"/>
      <c r="I906" s="210"/>
      <c r="J906" s="210"/>
      <c r="K906" s="210"/>
      <c r="L906" s="210"/>
      <c r="M906" s="210"/>
      <c r="N906" s="210"/>
      <c r="O906" s="210"/>
      <c r="P906" s="210"/>
      <c r="Q906" s="210"/>
      <c r="R906" s="210"/>
      <c r="S906" s="210"/>
      <c r="T906" s="210"/>
      <c r="U906" s="210"/>
      <c r="V906" s="210"/>
      <c r="W906" s="210"/>
      <c r="X906" s="210"/>
      <c r="Y906" s="214"/>
    </row>
    <row r="907" spans="1:25">
      <c r="A907" s="128"/>
      <c r="B907" s="108" t="s">
        <v>142</v>
      </c>
      <c r="C907" s="100"/>
      <c r="D907" s="215">
        <v>21.78</v>
      </c>
      <c r="E907" s="215">
        <v>21.76</v>
      </c>
      <c r="F907" s="215">
        <v>22.1</v>
      </c>
      <c r="G907" s="209"/>
      <c r="H907" s="210"/>
      <c r="I907" s="210"/>
      <c r="J907" s="210"/>
      <c r="K907" s="210"/>
      <c r="L907" s="210"/>
      <c r="M907" s="210"/>
      <c r="N907" s="210"/>
      <c r="O907" s="210"/>
      <c r="P907" s="210"/>
      <c r="Q907" s="210"/>
      <c r="R907" s="210"/>
      <c r="S907" s="210"/>
      <c r="T907" s="210"/>
      <c r="U907" s="210"/>
      <c r="V907" s="210"/>
      <c r="W907" s="210"/>
      <c r="X907" s="210"/>
      <c r="Y907" s="214"/>
    </row>
    <row r="908" spans="1:25">
      <c r="A908" s="128"/>
      <c r="B908" s="2" t="s">
        <v>143</v>
      </c>
      <c r="C908" s="124"/>
      <c r="D908" s="216">
        <v>21.7</v>
      </c>
      <c r="E908" s="216">
        <v>21.7</v>
      </c>
      <c r="F908" s="216">
        <v>22.4</v>
      </c>
      <c r="G908" s="209"/>
      <c r="H908" s="210"/>
      <c r="I908" s="210"/>
      <c r="J908" s="210"/>
      <c r="K908" s="210"/>
      <c r="L908" s="210"/>
      <c r="M908" s="210"/>
      <c r="N908" s="210"/>
      <c r="O908" s="210"/>
      <c r="P908" s="210"/>
      <c r="Q908" s="210"/>
      <c r="R908" s="210"/>
      <c r="S908" s="210"/>
      <c r="T908" s="210"/>
      <c r="U908" s="210"/>
      <c r="V908" s="210"/>
      <c r="W908" s="210"/>
      <c r="X908" s="210"/>
      <c r="Y908" s="214"/>
    </row>
    <row r="909" spans="1:25">
      <c r="A909" s="128"/>
      <c r="B909" s="2" t="s">
        <v>144</v>
      </c>
      <c r="C909" s="124"/>
      <c r="D909" s="216">
        <v>0.46583258795408494</v>
      </c>
      <c r="E909" s="216">
        <v>0.75033325929216244</v>
      </c>
      <c r="F909" s="216">
        <v>0.64807406984078675</v>
      </c>
      <c r="G909" s="209"/>
      <c r="H909" s="210"/>
      <c r="I909" s="210"/>
      <c r="J909" s="210"/>
      <c r="K909" s="210"/>
      <c r="L909" s="210"/>
      <c r="M909" s="210"/>
      <c r="N909" s="210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4"/>
    </row>
    <row r="910" spans="1:25">
      <c r="A910" s="128"/>
      <c r="B910" s="2" t="s">
        <v>93</v>
      </c>
      <c r="C910" s="124"/>
      <c r="D910" s="101">
        <v>2.1388089437744947E-2</v>
      </c>
      <c r="E910" s="101">
        <v>3.4482226989529519E-2</v>
      </c>
      <c r="F910" s="101">
        <v>2.9324618544831978E-2</v>
      </c>
      <c r="G910" s="14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126"/>
    </row>
    <row r="911" spans="1:25">
      <c r="A911" s="128"/>
      <c r="B911" s="109" t="s">
        <v>145</v>
      </c>
      <c r="C911" s="124"/>
      <c r="D911" s="101">
        <v>-4.5703839122488432E-3</v>
      </c>
      <c r="E911" s="101">
        <v>-5.4844606946985452E-3</v>
      </c>
      <c r="F911" s="101">
        <v>1.0054844606946833E-2</v>
      </c>
      <c r="G911" s="14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26"/>
    </row>
    <row r="912" spans="1:25">
      <c r="B912" s="134"/>
      <c r="C912" s="108"/>
      <c r="D912" s="121"/>
      <c r="E912" s="121"/>
      <c r="F912" s="121"/>
    </row>
    <row r="913" spans="1:25">
      <c r="B913" s="137" t="s">
        <v>234</v>
      </c>
      <c r="Y913" s="122" t="s">
        <v>147</v>
      </c>
    </row>
    <row r="914" spans="1:25">
      <c r="A914" s="116" t="s">
        <v>41</v>
      </c>
      <c r="B914" s="106" t="s">
        <v>113</v>
      </c>
      <c r="C914" s="103" t="s">
        <v>114</v>
      </c>
      <c r="D914" s="104" t="s">
        <v>128</v>
      </c>
      <c r="E914" s="14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22">
        <v>1</v>
      </c>
    </row>
    <row r="915" spans="1:25">
      <c r="A915" s="128"/>
      <c r="B915" s="107" t="s">
        <v>129</v>
      </c>
      <c r="C915" s="96" t="s">
        <v>129</v>
      </c>
      <c r="D915" s="144" t="s">
        <v>135</v>
      </c>
      <c r="E915" s="14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22" t="s">
        <v>3</v>
      </c>
    </row>
    <row r="916" spans="1:25">
      <c r="A916" s="128"/>
      <c r="B916" s="107"/>
      <c r="C916" s="96"/>
      <c r="D916" s="97" t="s">
        <v>149</v>
      </c>
      <c r="E916" s="14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22">
        <v>2</v>
      </c>
    </row>
    <row r="917" spans="1:25">
      <c r="A917" s="128"/>
      <c r="B917" s="107"/>
      <c r="C917" s="96"/>
      <c r="D917" s="120"/>
      <c r="E917" s="14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22">
        <v>2</v>
      </c>
    </row>
    <row r="918" spans="1:25">
      <c r="A918" s="128"/>
      <c r="B918" s="106">
        <v>1</v>
      </c>
      <c r="C918" s="102">
        <v>1</v>
      </c>
      <c r="D918" s="110">
        <v>1.6</v>
      </c>
      <c r="E918" s="14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22">
        <v>1</v>
      </c>
    </row>
    <row r="919" spans="1:25">
      <c r="A919" s="128"/>
      <c r="B919" s="107">
        <v>1</v>
      </c>
      <c r="C919" s="96">
        <v>2</v>
      </c>
      <c r="D919" s="98">
        <v>1.7</v>
      </c>
      <c r="E919" s="14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122">
        <v>16</v>
      </c>
    </row>
    <row r="920" spans="1:25">
      <c r="A920" s="128"/>
      <c r="B920" s="107">
        <v>1</v>
      </c>
      <c r="C920" s="96">
        <v>3</v>
      </c>
      <c r="D920" s="98">
        <v>1.7</v>
      </c>
      <c r="E920" s="14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22">
        <v>16</v>
      </c>
    </row>
    <row r="921" spans="1:25">
      <c r="A921" s="128"/>
      <c r="B921" s="107">
        <v>1</v>
      </c>
      <c r="C921" s="96">
        <v>4</v>
      </c>
      <c r="D921" s="98">
        <v>1.7</v>
      </c>
      <c r="E921" s="14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22">
        <v>1.6600000000000001</v>
      </c>
    </row>
    <row r="922" spans="1:25">
      <c r="A922" s="128"/>
      <c r="B922" s="107">
        <v>1</v>
      </c>
      <c r="C922" s="96">
        <v>5</v>
      </c>
      <c r="D922" s="98">
        <v>1.6</v>
      </c>
      <c r="E922" s="14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123"/>
    </row>
    <row r="923" spans="1:25">
      <c r="A923" s="128"/>
      <c r="B923" s="108" t="s">
        <v>142</v>
      </c>
      <c r="C923" s="100"/>
      <c r="D923" s="113">
        <v>1.6600000000000001</v>
      </c>
      <c r="E923" s="14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123"/>
    </row>
    <row r="924" spans="1:25">
      <c r="A924" s="128"/>
      <c r="B924" s="2" t="s">
        <v>143</v>
      </c>
      <c r="C924" s="124"/>
      <c r="D924" s="99">
        <v>1.7</v>
      </c>
      <c r="E924" s="14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23"/>
    </row>
    <row r="925" spans="1:25">
      <c r="A925" s="128"/>
      <c r="B925" s="2" t="s">
        <v>144</v>
      </c>
      <c r="C925" s="124"/>
      <c r="D925" s="99">
        <v>5.4772255750516537E-2</v>
      </c>
      <c r="E925" s="204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123"/>
    </row>
    <row r="926" spans="1:25">
      <c r="A926" s="128"/>
      <c r="B926" s="2" t="s">
        <v>93</v>
      </c>
      <c r="C926" s="124"/>
      <c r="D926" s="101">
        <v>3.2995334789467791E-2</v>
      </c>
      <c r="E926" s="14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26"/>
    </row>
    <row r="927" spans="1:25">
      <c r="A927" s="128"/>
      <c r="B927" s="109" t="s">
        <v>145</v>
      </c>
      <c r="C927" s="124"/>
      <c r="D927" s="101">
        <v>0</v>
      </c>
      <c r="E927" s="14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26"/>
    </row>
    <row r="928" spans="1:25">
      <c r="B928" s="134"/>
      <c r="C928" s="108"/>
      <c r="D928" s="121"/>
    </row>
    <row r="929" spans="1:25">
      <c r="B929" s="137" t="s">
        <v>235</v>
      </c>
      <c r="Y929" s="122" t="s">
        <v>64</v>
      </c>
    </row>
    <row r="930" spans="1:25">
      <c r="A930" s="116" t="s">
        <v>44</v>
      </c>
      <c r="B930" s="106" t="s">
        <v>113</v>
      </c>
      <c r="C930" s="103" t="s">
        <v>114</v>
      </c>
      <c r="D930" s="104" t="s">
        <v>128</v>
      </c>
      <c r="E930" s="105" t="s">
        <v>128</v>
      </c>
      <c r="F930" s="105" t="s">
        <v>128</v>
      </c>
      <c r="G930" s="105" t="s">
        <v>128</v>
      </c>
      <c r="H930" s="105" t="s">
        <v>128</v>
      </c>
      <c r="I930" s="105" t="s">
        <v>128</v>
      </c>
      <c r="J930" s="105" t="s">
        <v>128</v>
      </c>
      <c r="K930" s="105" t="s">
        <v>128</v>
      </c>
      <c r="L930" s="105" t="s">
        <v>128</v>
      </c>
      <c r="M930" s="105" t="s">
        <v>128</v>
      </c>
      <c r="N930" s="146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122">
        <v>1</v>
      </c>
    </row>
    <row r="931" spans="1:25">
      <c r="A931" s="128"/>
      <c r="B931" s="107" t="s">
        <v>129</v>
      </c>
      <c r="C931" s="96" t="s">
        <v>129</v>
      </c>
      <c r="D931" s="144" t="s">
        <v>130</v>
      </c>
      <c r="E931" s="145" t="s">
        <v>131</v>
      </c>
      <c r="F931" s="145" t="s">
        <v>132</v>
      </c>
      <c r="G931" s="145" t="s">
        <v>148</v>
      </c>
      <c r="H931" s="145" t="s">
        <v>133</v>
      </c>
      <c r="I931" s="145" t="s">
        <v>134</v>
      </c>
      <c r="J931" s="145" t="s">
        <v>135</v>
      </c>
      <c r="K931" s="145" t="s">
        <v>136</v>
      </c>
      <c r="L931" s="145" t="s">
        <v>137</v>
      </c>
      <c r="M931" s="145" t="s">
        <v>138</v>
      </c>
      <c r="N931" s="146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122" t="s">
        <v>3</v>
      </c>
    </row>
    <row r="932" spans="1:25">
      <c r="A932" s="128"/>
      <c r="B932" s="107"/>
      <c r="C932" s="96"/>
      <c r="D932" s="97" t="s">
        <v>149</v>
      </c>
      <c r="E932" s="98" t="s">
        <v>115</v>
      </c>
      <c r="F932" s="98" t="s">
        <v>115</v>
      </c>
      <c r="G932" s="98" t="s">
        <v>150</v>
      </c>
      <c r="H932" s="98" t="s">
        <v>115</v>
      </c>
      <c r="I932" s="98" t="s">
        <v>150</v>
      </c>
      <c r="J932" s="98" t="s">
        <v>149</v>
      </c>
      <c r="K932" s="98" t="s">
        <v>149</v>
      </c>
      <c r="L932" s="98" t="s">
        <v>149</v>
      </c>
      <c r="M932" s="98" t="s">
        <v>149</v>
      </c>
      <c r="N932" s="146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122">
        <v>0</v>
      </c>
    </row>
    <row r="933" spans="1:25">
      <c r="A933" s="128"/>
      <c r="B933" s="107"/>
      <c r="C933" s="96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46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122">
        <v>0</v>
      </c>
    </row>
    <row r="934" spans="1:25">
      <c r="A934" s="128"/>
      <c r="B934" s="106">
        <v>1</v>
      </c>
      <c r="C934" s="102">
        <v>1</v>
      </c>
      <c r="D934" s="175">
        <v>110</v>
      </c>
      <c r="E934" s="176">
        <v>120</v>
      </c>
      <c r="F934" s="177">
        <v>105.77245000000001</v>
      </c>
      <c r="G934" s="175">
        <v>103</v>
      </c>
      <c r="H934" s="177">
        <v>100</v>
      </c>
      <c r="I934" s="175">
        <v>105.577464788732</v>
      </c>
      <c r="J934" s="177">
        <v>115</v>
      </c>
      <c r="K934" s="175">
        <v>101</v>
      </c>
      <c r="L934" s="175">
        <v>107</v>
      </c>
      <c r="M934" s="175">
        <v>115</v>
      </c>
      <c r="N934" s="179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1">
        <v>1</v>
      </c>
    </row>
    <row r="935" spans="1:25">
      <c r="A935" s="128"/>
      <c r="B935" s="107">
        <v>1</v>
      </c>
      <c r="C935" s="96">
        <v>2</v>
      </c>
      <c r="D935" s="182">
        <v>110</v>
      </c>
      <c r="E935" s="183">
        <v>118</v>
      </c>
      <c r="F935" s="184">
        <v>106.39255</v>
      </c>
      <c r="G935" s="182">
        <v>110</v>
      </c>
      <c r="H935" s="184">
        <v>103</v>
      </c>
      <c r="I935" s="182">
        <v>106.472906403941</v>
      </c>
      <c r="J935" s="184">
        <v>111</v>
      </c>
      <c r="K935" s="182">
        <v>103</v>
      </c>
      <c r="L935" s="182">
        <v>111</v>
      </c>
      <c r="M935" s="182">
        <v>111</v>
      </c>
      <c r="N935" s="179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1" t="e">
        <v>#N/A</v>
      </c>
    </row>
    <row r="936" spans="1:25">
      <c r="A936" s="128"/>
      <c r="B936" s="107">
        <v>1</v>
      </c>
      <c r="C936" s="96">
        <v>3</v>
      </c>
      <c r="D936" s="182">
        <v>112</v>
      </c>
      <c r="E936" s="183">
        <v>120</v>
      </c>
      <c r="F936" s="184">
        <v>107.9222</v>
      </c>
      <c r="G936" s="182">
        <v>107</v>
      </c>
      <c r="H936" s="184">
        <v>100</v>
      </c>
      <c r="I936" s="182">
        <v>105.43414634146301</v>
      </c>
      <c r="J936" s="184">
        <v>109</v>
      </c>
      <c r="K936" s="184">
        <v>100</v>
      </c>
      <c r="L936" s="186">
        <v>110</v>
      </c>
      <c r="M936" s="186">
        <v>115</v>
      </c>
      <c r="N936" s="179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1">
        <v>16</v>
      </c>
    </row>
    <row r="937" spans="1:25">
      <c r="A937" s="128"/>
      <c r="B937" s="107">
        <v>1</v>
      </c>
      <c r="C937" s="96">
        <v>4</v>
      </c>
      <c r="D937" s="182">
        <v>110</v>
      </c>
      <c r="E937" s="183">
        <v>122</v>
      </c>
      <c r="F937" s="184">
        <v>107.4074</v>
      </c>
      <c r="G937" s="182">
        <v>100</v>
      </c>
      <c r="H937" s="184">
        <v>103</v>
      </c>
      <c r="I937" s="182">
        <v>105.866028708134</v>
      </c>
      <c r="J937" s="187">
        <v>124</v>
      </c>
      <c r="K937" s="184">
        <v>99</v>
      </c>
      <c r="L937" s="186">
        <v>106</v>
      </c>
      <c r="M937" s="186">
        <v>105</v>
      </c>
      <c r="N937" s="179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1">
        <v>106.81929096968078</v>
      </c>
    </row>
    <row r="938" spans="1:25">
      <c r="A938" s="128"/>
      <c r="B938" s="107">
        <v>1</v>
      </c>
      <c r="C938" s="96">
        <v>5</v>
      </c>
      <c r="D938" s="182">
        <v>109</v>
      </c>
      <c r="E938" s="183">
        <v>118</v>
      </c>
      <c r="F938" s="182">
        <v>106.9329</v>
      </c>
      <c r="G938" s="182">
        <v>104</v>
      </c>
      <c r="H938" s="182">
        <v>97</v>
      </c>
      <c r="I938" s="182">
        <v>105.090047393365</v>
      </c>
      <c r="J938" s="182">
        <v>117</v>
      </c>
      <c r="K938" s="182">
        <v>100</v>
      </c>
      <c r="L938" s="182">
        <v>114</v>
      </c>
      <c r="M938" s="182">
        <v>104</v>
      </c>
      <c r="N938" s="179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9"/>
    </row>
    <row r="939" spans="1:25">
      <c r="A939" s="128"/>
      <c r="B939" s="108" t="s">
        <v>142</v>
      </c>
      <c r="C939" s="100"/>
      <c r="D939" s="190">
        <v>110.2</v>
      </c>
      <c r="E939" s="190">
        <v>119.6</v>
      </c>
      <c r="F939" s="190">
        <v>106.88550000000001</v>
      </c>
      <c r="G939" s="190">
        <v>104.8</v>
      </c>
      <c r="H939" s="190">
        <v>100.6</v>
      </c>
      <c r="I939" s="190">
        <v>105.68811872712699</v>
      </c>
      <c r="J939" s="190">
        <v>115.2</v>
      </c>
      <c r="K939" s="190">
        <v>100.6</v>
      </c>
      <c r="L939" s="190">
        <v>109.6</v>
      </c>
      <c r="M939" s="190">
        <v>110</v>
      </c>
      <c r="N939" s="179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9"/>
    </row>
    <row r="940" spans="1:25">
      <c r="A940" s="128"/>
      <c r="B940" s="2" t="s">
        <v>143</v>
      </c>
      <c r="C940" s="124"/>
      <c r="D940" s="186">
        <v>110</v>
      </c>
      <c r="E940" s="186">
        <v>120</v>
      </c>
      <c r="F940" s="186">
        <v>106.9329</v>
      </c>
      <c r="G940" s="186">
        <v>104</v>
      </c>
      <c r="H940" s="186">
        <v>100</v>
      </c>
      <c r="I940" s="186">
        <v>105.577464788732</v>
      </c>
      <c r="J940" s="186">
        <v>115</v>
      </c>
      <c r="K940" s="186">
        <v>100</v>
      </c>
      <c r="L940" s="186">
        <v>110</v>
      </c>
      <c r="M940" s="186">
        <v>111</v>
      </c>
      <c r="N940" s="179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9"/>
    </row>
    <row r="941" spans="1:25">
      <c r="A941" s="128"/>
      <c r="B941" s="2" t="s">
        <v>144</v>
      </c>
      <c r="C941" s="124"/>
      <c r="D941" s="186">
        <v>1.0954451150103321</v>
      </c>
      <c r="E941" s="186">
        <v>1.6733200530681511</v>
      </c>
      <c r="F941" s="186">
        <v>0.84131641862618922</v>
      </c>
      <c r="G941" s="186">
        <v>3.8340579025361627</v>
      </c>
      <c r="H941" s="186">
        <v>2.5099800796022267</v>
      </c>
      <c r="I941" s="186">
        <v>0.5200911569261355</v>
      </c>
      <c r="J941" s="186">
        <v>5.8480766068853782</v>
      </c>
      <c r="K941" s="186">
        <v>1.51657508881031</v>
      </c>
      <c r="L941" s="186">
        <v>3.2093613071762421</v>
      </c>
      <c r="M941" s="186">
        <v>5.2915026221291814</v>
      </c>
      <c r="N941" s="179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9"/>
    </row>
    <row r="942" spans="1:25">
      <c r="A942" s="128"/>
      <c r="B942" s="2" t="s">
        <v>93</v>
      </c>
      <c r="C942" s="124"/>
      <c r="D942" s="101">
        <v>9.9405182850302379E-3</v>
      </c>
      <c r="E942" s="101">
        <v>1.3990970343379192E-2</v>
      </c>
      <c r="F942" s="101">
        <v>7.871193179862462E-3</v>
      </c>
      <c r="G942" s="101">
        <v>3.6584521970764915E-2</v>
      </c>
      <c r="H942" s="101">
        <v>2.495010019485315E-2</v>
      </c>
      <c r="I942" s="101">
        <v>4.9209992872419591E-3</v>
      </c>
      <c r="J942" s="101">
        <v>5.0764553879213352E-2</v>
      </c>
      <c r="K942" s="101">
        <v>1.507529909354185E-2</v>
      </c>
      <c r="L942" s="101">
        <v>2.9282493678615351E-2</v>
      </c>
      <c r="M942" s="101">
        <v>4.8104569292083468E-2</v>
      </c>
      <c r="N942" s="146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26"/>
    </row>
    <row r="943" spans="1:25">
      <c r="A943" s="128"/>
      <c r="B943" s="109" t="s">
        <v>145</v>
      </c>
      <c r="C943" s="124"/>
      <c r="D943" s="101">
        <v>3.1648862294721525E-2</v>
      </c>
      <c r="E943" s="101">
        <v>0.11964794855216598</v>
      </c>
      <c r="F943" s="101">
        <v>6.198227840514825E-4</v>
      </c>
      <c r="G943" s="101">
        <v>-1.8903804278703973E-2</v>
      </c>
      <c r="H943" s="101">
        <v>-5.8222544946923915E-2</v>
      </c>
      <c r="I943" s="101">
        <v>-1.0589587632395481E-2</v>
      </c>
      <c r="J943" s="101">
        <v>7.8456886899745282E-2</v>
      </c>
      <c r="K943" s="101">
        <v>-5.8222544946923915E-2</v>
      </c>
      <c r="L943" s="101">
        <v>2.6031899342118692E-2</v>
      </c>
      <c r="M943" s="101">
        <v>2.9776541310520654E-2</v>
      </c>
      <c r="N943" s="146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26"/>
    </row>
    <row r="944" spans="1:25">
      <c r="B944" s="134"/>
      <c r="C944" s="108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</row>
    <row r="945" spans="1:25">
      <c r="B945" s="137" t="s">
        <v>236</v>
      </c>
      <c r="Y945" s="122" t="s">
        <v>147</v>
      </c>
    </row>
    <row r="946" spans="1:25">
      <c r="A946" s="116" t="s">
        <v>45</v>
      </c>
      <c r="B946" s="106" t="s">
        <v>113</v>
      </c>
      <c r="C946" s="103" t="s">
        <v>114</v>
      </c>
      <c r="D946" s="104" t="s">
        <v>128</v>
      </c>
      <c r="E946" s="105" t="s">
        <v>128</v>
      </c>
      <c r="F946" s="105" t="s">
        <v>128</v>
      </c>
      <c r="G946" s="14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122">
        <v>1</v>
      </c>
    </row>
    <row r="947" spans="1:25">
      <c r="A947" s="128"/>
      <c r="B947" s="107" t="s">
        <v>129</v>
      </c>
      <c r="C947" s="96" t="s">
        <v>129</v>
      </c>
      <c r="D947" s="144" t="s">
        <v>130</v>
      </c>
      <c r="E947" s="145" t="s">
        <v>135</v>
      </c>
      <c r="F947" s="145" t="s">
        <v>137</v>
      </c>
      <c r="G947" s="14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122" t="s">
        <v>3</v>
      </c>
    </row>
    <row r="948" spans="1:25">
      <c r="A948" s="128"/>
      <c r="B948" s="107"/>
      <c r="C948" s="96"/>
      <c r="D948" s="97" t="s">
        <v>149</v>
      </c>
      <c r="E948" s="98" t="s">
        <v>149</v>
      </c>
      <c r="F948" s="98" t="s">
        <v>149</v>
      </c>
      <c r="G948" s="14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122">
        <v>0</v>
      </c>
    </row>
    <row r="949" spans="1:25">
      <c r="A949" s="128"/>
      <c r="B949" s="107"/>
      <c r="C949" s="96"/>
      <c r="D949" s="120"/>
      <c r="E949" s="120"/>
      <c r="F949" s="120"/>
      <c r="G949" s="14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122">
        <v>0</v>
      </c>
    </row>
    <row r="950" spans="1:25">
      <c r="A950" s="128"/>
      <c r="B950" s="106">
        <v>1</v>
      </c>
      <c r="C950" s="102">
        <v>1</v>
      </c>
      <c r="D950" s="175">
        <v>141</v>
      </c>
      <c r="E950" s="176">
        <v>75</v>
      </c>
      <c r="F950" s="177">
        <v>135.80000000000001</v>
      </c>
      <c r="G950" s="179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1">
        <v>1</v>
      </c>
    </row>
    <row r="951" spans="1:25">
      <c r="A951" s="128"/>
      <c r="B951" s="107">
        <v>1</v>
      </c>
      <c r="C951" s="96">
        <v>2</v>
      </c>
      <c r="D951" s="182">
        <v>139</v>
      </c>
      <c r="E951" s="183">
        <v>43</v>
      </c>
      <c r="F951" s="184">
        <v>135.4</v>
      </c>
      <c r="G951" s="179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1">
        <v>17</v>
      </c>
    </row>
    <row r="952" spans="1:25">
      <c r="A952" s="128"/>
      <c r="B952" s="107">
        <v>1</v>
      </c>
      <c r="C952" s="96">
        <v>3</v>
      </c>
      <c r="D952" s="182">
        <v>141.5</v>
      </c>
      <c r="E952" s="183">
        <v>43</v>
      </c>
      <c r="F952" s="184">
        <v>145.30000000000001</v>
      </c>
      <c r="G952" s="179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1">
        <v>16</v>
      </c>
    </row>
    <row r="953" spans="1:25">
      <c r="A953" s="128"/>
      <c r="B953" s="107">
        <v>1</v>
      </c>
      <c r="C953" s="96">
        <v>4</v>
      </c>
      <c r="D953" s="182">
        <v>143</v>
      </c>
      <c r="E953" s="183">
        <v>35</v>
      </c>
      <c r="F953" s="184">
        <v>142.19999999999999</v>
      </c>
      <c r="G953" s="179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1">
        <v>140.12</v>
      </c>
    </row>
    <row r="954" spans="1:25">
      <c r="A954" s="128"/>
      <c r="B954" s="107">
        <v>1</v>
      </c>
      <c r="C954" s="96">
        <v>5</v>
      </c>
      <c r="D954" s="182">
        <v>138.5</v>
      </c>
      <c r="E954" s="183">
        <v>29</v>
      </c>
      <c r="F954" s="182">
        <v>139.5</v>
      </c>
      <c r="G954" s="179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9"/>
    </row>
    <row r="955" spans="1:25">
      <c r="A955" s="128"/>
      <c r="B955" s="108" t="s">
        <v>142</v>
      </c>
      <c r="C955" s="100"/>
      <c r="D955" s="190">
        <v>140.6</v>
      </c>
      <c r="E955" s="190">
        <v>45</v>
      </c>
      <c r="F955" s="190">
        <v>139.64000000000001</v>
      </c>
      <c r="G955" s="179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9"/>
    </row>
    <row r="956" spans="1:25">
      <c r="A956" s="128"/>
      <c r="B956" s="2" t="s">
        <v>143</v>
      </c>
      <c r="C956" s="124"/>
      <c r="D956" s="186">
        <v>141</v>
      </c>
      <c r="E956" s="186">
        <v>43</v>
      </c>
      <c r="F956" s="186">
        <v>139.5</v>
      </c>
      <c r="G956" s="179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9"/>
    </row>
    <row r="957" spans="1:25">
      <c r="A957" s="128"/>
      <c r="B957" s="2" t="s">
        <v>144</v>
      </c>
      <c r="C957" s="124"/>
      <c r="D957" s="186">
        <v>1.8506755523321747</v>
      </c>
      <c r="E957" s="186">
        <v>17.776388834631177</v>
      </c>
      <c r="F957" s="186">
        <v>4.2229136860703163</v>
      </c>
      <c r="G957" s="179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9"/>
    </row>
    <row r="958" spans="1:25">
      <c r="A958" s="128"/>
      <c r="B958" s="2" t="s">
        <v>93</v>
      </c>
      <c r="C958" s="124"/>
      <c r="D958" s="101">
        <v>1.3162699518721016E-2</v>
      </c>
      <c r="E958" s="101">
        <v>0.39503086299180395</v>
      </c>
      <c r="F958" s="101">
        <v>3.0241432870741304E-2</v>
      </c>
      <c r="G958" s="14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126"/>
    </row>
    <row r="959" spans="1:25">
      <c r="A959" s="128"/>
      <c r="B959" s="109" t="s">
        <v>145</v>
      </c>
      <c r="C959" s="124"/>
      <c r="D959" s="101">
        <v>3.4256351698542797E-3</v>
      </c>
      <c r="E959" s="101">
        <v>-0.67884670282614901</v>
      </c>
      <c r="F959" s="101">
        <v>-3.4256351698543908E-3</v>
      </c>
      <c r="G959" s="14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126"/>
    </row>
    <row r="960" spans="1:25">
      <c r="B960" s="134"/>
      <c r="C960" s="108"/>
      <c r="D960" s="121"/>
      <c r="E960" s="121"/>
      <c r="F960" s="121"/>
    </row>
  </sheetData>
  <dataConsolidate/>
  <conditionalFormatting sqref="C27:C32 C43:C48 C59:C64 C75:C80 C91:C96 C107:C112 C123:C128 C139:C144 C155:C160 C171:C176 C187:C192 C203:C208 C219:C224 C235:C240 C251:C256 C267:C272 C283:C288 C299:C304 C315:C320 C331:C336 C347:C352 C363:C368 C379:C384 C395:C400 C411:C416 C427:C432 C443:C448 C459:C464 C475:C480 C491:C496 C507:C512 C523:C528 C539:C544 C555:C560 C571:C576 C587:C592 C603:C608 C619:C624 C635:C640 C651:C656 C667:C672 C683:C688 C699:C704 C715:C720 C731:C736 C747:C752 C763:C768 C779:C784 C795:C800 C811:C816 C827:C832 C843:C848 C859:C864 C875:C880 C891:C896 C907:C912 C923:C928 C939:C944 C955:C960 C2:M16 D18:F32 D34:L48 D50:L64 D66:F80 D82:L96 D98:F112 D114:L128 D130:F144 D146:M160 D162:F176 D178:E192 D194:M208 D210:D224 D226:D240 D242:D256 D258:J272 D274:E288 D290:D304 D306:E320 D322:F336 D338:D352 D354:F368 D370:F384 D386:F400 D402:F416 D418:D432 D434:F448 D450:F464 D466:M480 D482:F496 D498:F512 D514:D528 D530:M544 D546:F560 D562:M576 D578:D592 D594:F608 D610:F624 D626:F640 D642:L656 D658:F672 D674:F688 D690:D704 D706:L720 D722:F736 D738:F752 D754:D768 D770:F784 D786:L800 D802:F816 D818:F832 D834:D848 D850:M864 D866:F880 D882:L896 D898:F912 D914:D928 D930:M944 D946:F960">
    <cfRule type="expression" dxfId="411" priority="537" stopIfTrue="1">
      <formula>AND(ISBLANK(INDIRECT(Anlyt_LabRefLastCol)),ISBLANK(INDIRECT(Anlyt_LabRefThisCol)))</formula>
    </cfRule>
    <cfRule type="expression" dxfId="410" priority="538">
      <formula>ISBLANK(INDIRECT(Anlyt_LabRefThisCol))</formula>
    </cfRule>
  </conditionalFormatting>
  <conditionalFormatting sqref="B6:M10 B22:F26 B38:L42 B54:L58 B70:F74 B86:L90 B102:F106 B118:L122 B134:F138 B150:M154 B166:F170 B182:E186 B198:M202 B214:D218 B230:D234 B246:D250 B262:J266 B278:E282 B294:D298 B310:E314 B326:F330 B342:D346 B358:F362 B374:F378 B390:F394 B406:F410 B422:D426 B438:F442 B454:F458 B470:M474 B486:F490 B502:F506 B518:D522 B534:M538 B550:F554 B566:M570 B582:D586 B598:F602 B614:F618 B630:F634 B646:L650 B662:F666 B678:F682 B694:D698 B710:L714 B726:F730 B742:F746 B758:D762 B774:F778 B790:L794 B806:F810 B822:F826 B838:D842 B854:M858 B870:F874 B886:L890 B902:F906 B918:D922 B934:M938 B950:F954">
    <cfRule type="expression" dxfId="409" priority="539">
      <formula>AND($B6&lt;&gt;$B5,NOT(ISBLANK(INDIRECT(Anlyt_LabRefThisCol))))</formula>
    </cfRule>
  </conditionalFormatting>
  <conditionalFormatting sqref="C18:C26">
    <cfRule type="expression" dxfId="408" priority="528" stopIfTrue="1">
      <formula>AND(ISBLANK(INDIRECT(Anlyt_LabRefLastCol)),ISBLANK(INDIRECT(Anlyt_LabRefThisCol)))</formula>
    </cfRule>
    <cfRule type="expression" dxfId="407" priority="529">
      <formula>ISBLANK(INDIRECT(Anlyt_LabRefThisCol))</formula>
    </cfRule>
  </conditionalFormatting>
  <conditionalFormatting sqref="C34:C42">
    <cfRule type="expression" dxfId="406" priority="519" stopIfTrue="1">
      <formula>AND(ISBLANK(INDIRECT(Anlyt_LabRefLastCol)),ISBLANK(INDIRECT(Anlyt_LabRefThisCol)))</formula>
    </cfRule>
    <cfRule type="expression" dxfId="405" priority="520">
      <formula>ISBLANK(INDIRECT(Anlyt_LabRefThisCol))</formula>
    </cfRule>
  </conditionalFormatting>
  <conditionalFormatting sqref="C50:C58">
    <cfRule type="expression" dxfId="404" priority="510" stopIfTrue="1">
      <formula>AND(ISBLANK(INDIRECT(Anlyt_LabRefLastCol)),ISBLANK(INDIRECT(Anlyt_LabRefThisCol)))</formula>
    </cfRule>
    <cfRule type="expression" dxfId="403" priority="511">
      <formula>ISBLANK(INDIRECT(Anlyt_LabRefThisCol))</formula>
    </cfRule>
  </conditionalFormatting>
  <conditionalFormatting sqref="C66:C74">
    <cfRule type="expression" dxfId="402" priority="501" stopIfTrue="1">
      <formula>AND(ISBLANK(INDIRECT(Anlyt_LabRefLastCol)),ISBLANK(INDIRECT(Anlyt_LabRefThisCol)))</formula>
    </cfRule>
    <cfRule type="expression" dxfId="401" priority="502">
      <formula>ISBLANK(INDIRECT(Anlyt_LabRefThisCol))</formula>
    </cfRule>
  </conditionalFormatting>
  <conditionalFormatting sqref="C82:C90">
    <cfRule type="expression" dxfId="400" priority="492" stopIfTrue="1">
      <formula>AND(ISBLANK(INDIRECT(Anlyt_LabRefLastCol)),ISBLANK(INDIRECT(Anlyt_LabRefThisCol)))</formula>
    </cfRule>
    <cfRule type="expression" dxfId="399" priority="493">
      <formula>ISBLANK(INDIRECT(Anlyt_LabRefThisCol))</formula>
    </cfRule>
  </conditionalFormatting>
  <conditionalFormatting sqref="C98:C106">
    <cfRule type="expression" dxfId="398" priority="483" stopIfTrue="1">
      <formula>AND(ISBLANK(INDIRECT(Anlyt_LabRefLastCol)),ISBLANK(INDIRECT(Anlyt_LabRefThisCol)))</formula>
    </cfRule>
    <cfRule type="expression" dxfId="397" priority="484">
      <formula>ISBLANK(INDIRECT(Anlyt_LabRefThisCol))</formula>
    </cfRule>
  </conditionalFormatting>
  <conditionalFormatting sqref="C114:C122">
    <cfRule type="expression" dxfId="396" priority="474" stopIfTrue="1">
      <formula>AND(ISBLANK(INDIRECT(Anlyt_LabRefLastCol)),ISBLANK(INDIRECT(Anlyt_LabRefThisCol)))</formula>
    </cfRule>
    <cfRule type="expression" dxfId="395" priority="475">
      <formula>ISBLANK(INDIRECT(Anlyt_LabRefThisCol))</formula>
    </cfRule>
  </conditionalFormatting>
  <conditionalFormatting sqref="C130:C138">
    <cfRule type="expression" dxfId="394" priority="465" stopIfTrue="1">
      <formula>AND(ISBLANK(INDIRECT(Anlyt_LabRefLastCol)),ISBLANK(INDIRECT(Anlyt_LabRefThisCol)))</formula>
    </cfRule>
    <cfRule type="expression" dxfId="393" priority="466">
      <formula>ISBLANK(INDIRECT(Anlyt_LabRefThisCol))</formula>
    </cfRule>
  </conditionalFormatting>
  <conditionalFormatting sqref="C146:C154">
    <cfRule type="expression" dxfId="392" priority="456" stopIfTrue="1">
      <formula>AND(ISBLANK(INDIRECT(Anlyt_LabRefLastCol)),ISBLANK(INDIRECT(Anlyt_LabRefThisCol)))</formula>
    </cfRule>
    <cfRule type="expression" dxfId="391" priority="457">
      <formula>ISBLANK(INDIRECT(Anlyt_LabRefThisCol))</formula>
    </cfRule>
  </conditionalFormatting>
  <conditionalFormatting sqref="C162:C170">
    <cfRule type="expression" dxfId="390" priority="447" stopIfTrue="1">
      <formula>AND(ISBLANK(INDIRECT(Anlyt_LabRefLastCol)),ISBLANK(INDIRECT(Anlyt_LabRefThisCol)))</formula>
    </cfRule>
    <cfRule type="expression" dxfId="389" priority="448">
      <formula>ISBLANK(INDIRECT(Anlyt_LabRefThisCol))</formula>
    </cfRule>
  </conditionalFormatting>
  <conditionalFormatting sqref="C178:C186">
    <cfRule type="expression" dxfId="388" priority="438" stopIfTrue="1">
      <formula>AND(ISBLANK(INDIRECT(Anlyt_LabRefLastCol)),ISBLANK(INDIRECT(Anlyt_LabRefThisCol)))</formula>
    </cfRule>
    <cfRule type="expression" dxfId="387" priority="439">
      <formula>ISBLANK(INDIRECT(Anlyt_LabRefThisCol))</formula>
    </cfRule>
  </conditionalFormatting>
  <conditionalFormatting sqref="C194:C202">
    <cfRule type="expression" dxfId="386" priority="429" stopIfTrue="1">
      <formula>AND(ISBLANK(INDIRECT(Anlyt_LabRefLastCol)),ISBLANK(INDIRECT(Anlyt_LabRefThisCol)))</formula>
    </cfRule>
    <cfRule type="expression" dxfId="385" priority="430">
      <formula>ISBLANK(INDIRECT(Anlyt_LabRefThisCol))</formula>
    </cfRule>
  </conditionalFormatting>
  <conditionalFormatting sqref="C210:C218">
    <cfRule type="expression" dxfId="384" priority="420" stopIfTrue="1">
      <formula>AND(ISBLANK(INDIRECT(Anlyt_LabRefLastCol)),ISBLANK(INDIRECT(Anlyt_LabRefThisCol)))</formula>
    </cfRule>
    <cfRule type="expression" dxfId="383" priority="421">
      <formula>ISBLANK(INDIRECT(Anlyt_LabRefThisCol))</formula>
    </cfRule>
  </conditionalFormatting>
  <conditionalFormatting sqref="C226:C234">
    <cfRule type="expression" dxfId="382" priority="411" stopIfTrue="1">
      <formula>AND(ISBLANK(INDIRECT(Anlyt_LabRefLastCol)),ISBLANK(INDIRECT(Anlyt_LabRefThisCol)))</formula>
    </cfRule>
    <cfRule type="expression" dxfId="381" priority="412">
      <formula>ISBLANK(INDIRECT(Anlyt_LabRefThisCol))</formula>
    </cfRule>
  </conditionalFormatting>
  <conditionalFormatting sqref="C242:C250">
    <cfRule type="expression" dxfId="380" priority="402" stopIfTrue="1">
      <formula>AND(ISBLANK(INDIRECT(Anlyt_LabRefLastCol)),ISBLANK(INDIRECT(Anlyt_LabRefThisCol)))</formula>
    </cfRule>
    <cfRule type="expression" dxfId="379" priority="403">
      <formula>ISBLANK(INDIRECT(Anlyt_LabRefThisCol))</formula>
    </cfRule>
  </conditionalFormatting>
  <conditionalFormatting sqref="C258:C266">
    <cfRule type="expression" dxfId="378" priority="393" stopIfTrue="1">
      <formula>AND(ISBLANK(INDIRECT(Anlyt_LabRefLastCol)),ISBLANK(INDIRECT(Anlyt_LabRefThisCol)))</formula>
    </cfRule>
    <cfRule type="expression" dxfId="377" priority="394">
      <formula>ISBLANK(INDIRECT(Anlyt_LabRefThisCol))</formula>
    </cfRule>
  </conditionalFormatting>
  <conditionalFormatting sqref="C274:C282">
    <cfRule type="expression" dxfId="376" priority="384" stopIfTrue="1">
      <formula>AND(ISBLANK(INDIRECT(Anlyt_LabRefLastCol)),ISBLANK(INDIRECT(Anlyt_LabRefThisCol)))</formula>
    </cfRule>
    <cfRule type="expression" dxfId="375" priority="385">
      <formula>ISBLANK(INDIRECT(Anlyt_LabRefThisCol))</formula>
    </cfRule>
  </conditionalFormatting>
  <conditionalFormatting sqref="C290:C298">
    <cfRule type="expression" dxfId="374" priority="375" stopIfTrue="1">
      <formula>AND(ISBLANK(INDIRECT(Anlyt_LabRefLastCol)),ISBLANK(INDIRECT(Anlyt_LabRefThisCol)))</formula>
    </cfRule>
    <cfRule type="expression" dxfId="373" priority="376">
      <formula>ISBLANK(INDIRECT(Anlyt_LabRefThisCol))</formula>
    </cfRule>
  </conditionalFormatting>
  <conditionalFormatting sqref="C306:C314">
    <cfRule type="expression" dxfId="372" priority="366" stopIfTrue="1">
      <formula>AND(ISBLANK(INDIRECT(Anlyt_LabRefLastCol)),ISBLANK(INDIRECT(Anlyt_LabRefThisCol)))</formula>
    </cfRule>
    <cfRule type="expression" dxfId="371" priority="367">
      <formula>ISBLANK(INDIRECT(Anlyt_LabRefThisCol))</formula>
    </cfRule>
  </conditionalFormatting>
  <conditionalFormatting sqref="C322:C330">
    <cfRule type="expression" dxfId="370" priority="357" stopIfTrue="1">
      <formula>AND(ISBLANK(INDIRECT(Anlyt_LabRefLastCol)),ISBLANK(INDIRECT(Anlyt_LabRefThisCol)))</formula>
    </cfRule>
    <cfRule type="expression" dxfId="369" priority="358">
      <formula>ISBLANK(INDIRECT(Anlyt_LabRefThisCol))</formula>
    </cfRule>
  </conditionalFormatting>
  <conditionalFormatting sqref="C338:C346">
    <cfRule type="expression" dxfId="368" priority="348" stopIfTrue="1">
      <formula>AND(ISBLANK(INDIRECT(Anlyt_LabRefLastCol)),ISBLANK(INDIRECT(Anlyt_LabRefThisCol)))</formula>
    </cfRule>
    <cfRule type="expression" dxfId="367" priority="349">
      <formula>ISBLANK(INDIRECT(Anlyt_LabRefThisCol))</formula>
    </cfRule>
  </conditionalFormatting>
  <conditionalFormatting sqref="C354:C362">
    <cfRule type="expression" dxfId="366" priority="339" stopIfTrue="1">
      <formula>AND(ISBLANK(INDIRECT(Anlyt_LabRefLastCol)),ISBLANK(INDIRECT(Anlyt_LabRefThisCol)))</formula>
    </cfRule>
    <cfRule type="expression" dxfId="365" priority="340">
      <formula>ISBLANK(INDIRECT(Anlyt_LabRefThisCol))</formula>
    </cfRule>
  </conditionalFormatting>
  <conditionalFormatting sqref="C370:C378">
    <cfRule type="expression" dxfId="364" priority="330" stopIfTrue="1">
      <formula>AND(ISBLANK(INDIRECT(Anlyt_LabRefLastCol)),ISBLANK(INDIRECT(Anlyt_LabRefThisCol)))</formula>
    </cfRule>
    <cfRule type="expression" dxfId="363" priority="331">
      <formula>ISBLANK(INDIRECT(Anlyt_LabRefThisCol))</formula>
    </cfRule>
  </conditionalFormatting>
  <conditionalFormatting sqref="C386:C394">
    <cfRule type="expression" dxfId="362" priority="321" stopIfTrue="1">
      <formula>AND(ISBLANK(INDIRECT(Anlyt_LabRefLastCol)),ISBLANK(INDIRECT(Anlyt_LabRefThisCol)))</formula>
    </cfRule>
    <cfRule type="expression" dxfId="361" priority="322">
      <formula>ISBLANK(INDIRECT(Anlyt_LabRefThisCol))</formula>
    </cfRule>
  </conditionalFormatting>
  <conditionalFormatting sqref="C402:C410">
    <cfRule type="expression" dxfId="360" priority="312" stopIfTrue="1">
      <formula>AND(ISBLANK(INDIRECT(Anlyt_LabRefLastCol)),ISBLANK(INDIRECT(Anlyt_LabRefThisCol)))</formula>
    </cfRule>
    <cfRule type="expression" dxfId="359" priority="313">
      <formula>ISBLANK(INDIRECT(Anlyt_LabRefThisCol))</formula>
    </cfRule>
  </conditionalFormatting>
  <conditionalFormatting sqref="C418:C426">
    <cfRule type="expression" dxfId="358" priority="303" stopIfTrue="1">
      <formula>AND(ISBLANK(INDIRECT(Anlyt_LabRefLastCol)),ISBLANK(INDIRECT(Anlyt_LabRefThisCol)))</formula>
    </cfRule>
    <cfRule type="expression" dxfId="357" priority="304">
      <formula>ISBLANK(INDIRECT(Anlyt_LabRefThisCol))</formula>
    </cfRule>
  </conditionalFormatting>
  <conditionalFormatting sqref="C434:C442">
    <cfRule type="expression" dxfId="356" priority="294" stopIfTrue="1">
      <formula>AND(ISBLANK(INDIRECT(Anlyt_LabRefLastCol)),ISBLANK(INDIRECT(Anlyt_LabRefThisCol)))</formula>
    </cfRule>
    <cfRule type="expression" dxfId="355" priority="295">
      <formula>ISBLANK(INDIRECT(Anlyt_LabRefThisCol))</formula>
    </cfRule>
  </conditionalFormatting>
  <conditionalFormatting sqref="C450:C458">
    <cfRule type="expression" dxfId="354" priority="285" stopIfTrue="1">
      <formula>AND(ISBLANK(INDIRECT(Anlyt_LabRefLastCol)),ISBLANK(INDIRECT(Anlyt_LabRefThisCol)))</formula>
    </cfRule>
    <cfRule type="expression" dxfId="353" priority="286">
      <formula>ISBLANK(INDIRECT(Anlyt_LabRefThisCol))</formula>
    </cfRule>
  </conditionalFormatting>
  <conditionalFormatting sqref="C466:C474">
    <cfRule type="expression" dxfId="352" priority="276" stopIfTrue="1">
      <formula>AND(ISBLANK(INDIRECT(Anlyt_LabRefLastCol)),ISBLANK(INDIRECT(Anlyt_LabRefThisCol)))</formula>
    </cfRule>
    <cfRule type="expression" dxfId="351" priority="277">
      <formula>ISBLANK(INDIRECT(Anlyt_LabRefThisCol))</formula>
    </cfRule>
  </conditionalFormatting>
  <conditionalFormatting sqref="C482:C490">
    <cfRule type="expression" dxfId="350" priority="267" stopIfTrue="1">
      <formula>AND(ISBLANK(INDIRECT(Anlyt_LabRefLastCol)),ISBLANK(INDIRECT(Anlyt_LabRefThisCol)))</formula>
    </cfRule>
    <cfRule type="expression" dxfId="349" priority="268">
      <formula>ISBLANK(INDIRECT(Anlyt_LabRefThisCol))</formula>
    </cfRule>
  </conditionalFormatting>
  <conditionalFormatting sqref="C498:C506">
    <cfRule type="expression" dxfId="348" priority="258" stopIfTrue="1">
      <formula>AND(ISBLANK(INDIRECT(Anlyt_LabRefLastCol)),ISBLANK(INDIRECT(Anlyt_LabRefThisCol)))</formula>
    </cfRule>
    <cfRule type="expression" dxfId="347" priority="259">
      <formula>ISBLANK(INDIRECT(Anlyt_LabRefThisCol))</formula>
    </cfRule>
  </conditionalFormatting>
  <conditionalFormatting sqref="C514:C522">
    <cfRule type="expression" dxfId="346" priority="249" stopIfTrue="1">
      <formula>AND(ISBLANK(INDIRECT(Anlyt_LabRefLastCol)),ISBLANK(INDIRECT(Anlyt_LabRefThisCol)))</formula>
    </cfRule>
    <cfRule type="expression" dxfId="345" priority="250">
      <formula>ISBLANK(INDIRECT(Anlyt_LabRefThisCol))</formula>
    </cfRule>
  </conditionalFormatting>
  <conditionalFormatting sqref="C530:C538">
    <cfRule type="expression" dxfId="344" priority="240" stopIfTrue="1">
      <formula>AND(ISBLANK(INDIRECT(Anlyt_LabRefLastCol)),ISBLANK(INDIRECT(Anlyt_LabRefThisCol)))</formula>
    </cfRule>
    <cfRule type="expression" dxfId="343" priority="241">
      <formula>ISBLANK(INDIRECT(Anlyt_LabRefThisCol))</formula>
    </cfRule>
  </conditionalFormatting>
  <conditionalFormatting sqref="C546:C554">
    <cfRule type="expression" dxfId="342" priority="231" stopIfTrue="1">
      <formula>AND(ISBLANK(INDIRECT(Anlyt_LabRefLastCol)),ISBLANK(INDIRECT(Anlyt_LabRefThisCol)))</formula>
    </cfRule>
    <cfRule type="expression" dxfId="341" priority="232">
      <formula>ISBLANK(INDIRECT(Anlyt_LabRefThisCol))</formula>
    </cfRule>
  </conditionalFormatting>
  <conditionalFormatting sqref="C562:C570">
    <cfRule type="expression" dxfId="340" priority="222" stopIfTrue="1">
      <formula>AND(ISBLANK(INDIRECT(Anlyt_LabRefLastCol)),ISBLANK(INDIRECT(Anlyt_LabRefThisCol)))</formula>
    </cfRule>
    <cfRule type="expression" dxfId="339" priority="223">
      <formula>ISBLANK(INDIRECT(Anlyt_LabRefThisCol))</formula>
    </cfRule>
  </conditionalFormatting>
  <conditionalFormatting sqref="C578:C586">
    <cfRule type="expression" dxfId="338" priority="213" stopIfTrue="1">
      <formula>AND(ISBLANK(INDIRECT(Anlyt_LabRefLastCol)),ISBLANK(INDIRECT(Anlyt_LabRefThisCol)))</formula>
    </cfRule>
    <cfRule type="expression" dxfId="337" priority="214">
      <formula>ISBLANK(INDIRECT(Anlyt_LabRefThisCol))</formula>
    </cfRule>
  </conditionalFormatting>
  <conditionalFormatting sqref="C594:C602">
    <cfRule type="expression" dxfId="336" priority="204" stopIfTrue="1">
      <formula>AND(ISBLANK(INDIRECT(Anlyt_LabRefLastCol)),ISBLANK(INDIRECT(Anlyt_LabRefThisCol)))</formula>
    </cfRule>
    <cfRule type="expression" dxfId="335" priority="205">
      <formula>ISBLANK(INDIRECT(Anlyt_LabRefThisCol))</formula>
    </cfRule>
  </conditionalFormatting>
  <conditionalFormatting sqref="C610:C618">
    <cfRule type="expression" dxfId="334" priority="195" stopIfTrue="1">
      <formula>AND(ISBLANK(INDIRECT(Anlyt_LabRefLastCol)),ISBLANK(INDIRECT(Anlyt_LabRefThisCol)))</formula>
    </cfRule>
    <cfRule type="expression" dxfId="333" priority="196">
      <formula>ISBLANK(INDIRECT(Anlyt_LabRefThisCol))</formula>
    </cfRule>
  </conditionalFormatting>
  <conditionalFormatting sqref="C626:C634">
    <cfRule type="expression" dxfId="332" priority="186" stopIfTrue="1">
      <formula>AND(ISBLANK(INDIRECT(Anlyt_LabRefLastCol)),ISBLANK(INDIRECT(Anlyt_LabRefThisCol)))</formula>
    </cfRule>
    <cfRule type="expression" dxfId="331" priority="187">
      <formula>ISBLANK(INDIRECT(Anlyt_LabRefThisCol))</formula>
    </cfRule>
  </conditionalFormatting>
  <conditionalFormatting sqref="C642:C650">
    <cfRule type="expression" dxfId="330" priority="177" stopIfTrue="1">
      <formula>AND(ISBLANK(INDIRECT(Anlyt_LabRefLastCol)),ISBLANK(INDIRECT(Anlyt_LabRefThisCol)))</formula>
    </cfRule>
    <cfRule type="expression" dxfId="329" priority="178">
      <formula>ISBLANK(INDIRECT(Anlyt_LabRefThisCol))</formula>
    </cfRule>
  </conditionalFormatting>
  <conditionalFormatting sqref="C658:C666">
    <cfRule type="expression" dxfId="328" priority="168" stopIfTrue="1">
      <formula>AND(ISBLANK(INDIRECT(Anlyt_LabRefLastCol)),ISBLANK(INDIRECT(Anlyt_LabRefThisCol)))</formula>
    </cfRule>
    <cfRule type="expression" dxfId="327" priority="169">
      <formula>ISBLANK(INDIRECT(Anlyt_LabRefThisCol))</formula>
    </cfRule>
  </conditionalFormatting>
  <conditionalFormatting sqref="C674:C682">
    <cfRule type="expression" dxfId="326" priority="159" stopIfTrue="1">
      <formula>AND(ISBLANK(INDIRECT(Anlyt_LabRefLastCol)),ISBLANK(INDIRECT(Anlyt_LabRefThisCol)))</formula>
    </cfRule>
    <cfRule type="expression" dxfId="325" priority="160">
      <formula>ISBLANK(INDIRECT(Anlyt_LabRefThisCol))</formula>
    </cfRule>
  </conditionalFormatting>
  <conditionalFormatting sqref="C690:C698">
    <cfRule type="expression" dxfId="324" priority="150" stopIfTrue="1">
      <formula>AND(ISBLANK(INDIRECT(Anlyt_LabRefLastCol)),ISBLANK(INDIRECT(Anlyt_LabRefThisCol)))</formula>
    </cfRule>
    <cfRule type="expression" dxfId="323" priority="151">
      <formula>ISBLANK(INDIRECT(Anlyt_LabRefThisCol))</formula>
    </cfRule>
  </conditionalFormatting>
  <conditionalFormatting sqref="C706:C714">
    <cfRule type="expression" dxfId="322" priority="141" stopIfTrue="1">
      <formula>AND(ISBLANK(INDIRECT(Anlyt_LabRefLastCol)),ISBLANK(INDIRECT(Anlyt_LabRefThisCol)))</formula>
    </cfRule>
    <cfRule type="expression" dxfId="321" priority="142">
      <formula>ISBLANK(INDIRECT(Anlyt_LabRefThisCol))</formula>
    </cfRule>
  </conditionalFormatting>
  <conditionalFormatting sqref="C722:C730">
    <cfRule type="expression" dxfId="320" priority="132" stopIfTrue="1">
      <formula>AND(ISBLANK(INDIRECT(Anlyt_LabRefLastCol)),ISBLANK(INDIRECT(Anlyt_LabRefThisCol)))</formula>
    </cfRule>
    <cfRule type="expression" dxfId="319" priority="133">
      <formula>ISBLANK(INDIRECT(Anlyt_LabRefThisCol))</formula>
    </cfRule>
  </conditionalFormatting>
  <conditionalFormatting sqref="C738:C746">
    <cfRule type="expression" dxfId="318" priority="123" stopIfTrue="1">
      <formula>AND(ISBLANK(INDIRECT(Anlyt_LabRefLastCol)),ISBLANK(INDIRECT(Anlyt_LabRefThisCol)))</formula>
    </cfRule>
    <cfRule type="expression" dxfId="317" priority="124">
      <formula>ISBLANK(INDIRECT(Anlyt_LabRefThisCol))</formula>
    </cfRule>
  </conditionalFormatting>
  <conditionalFormatting sqref="C754:C762">
    <cfRule type="expression" dxfId="316" priority="114" stopIfTrue="1">
      <formula>AND(ISBLANK(INDIRECT(Anlyt_LabRefLastCol)),ISBLANK(INDIRECT(Anlyt_LabRefThisCol)))</formula>
    </cfRule>
    <cfRule type="expression" dxfId="315" priority="115">
      <formula>ISBLANK(INDIRECT(Anlyt_LabRefThisCol))</formula>
    </cfRule>
  </conditionalFormatting>
  <conditionalFormatting sqref="C770:C778">
    <cfRule type="expression" dxfId="314" priority="105" stopIfTrue="1">
      <formula>AND(ISBLANK(INDIRECT(Anlyt_LabRefLastCol)),ISBLANK(INDIRECT(Anlyt_LabRefThisCol)))</formula>
    </cfRule>
    <cfRule type="expression" dxfId="313" priority="106">
      <formula>ISBLANK(INDIRECT(Anlyt_LabRefThisCol))</formula>
    </cfRule>
  </conditionalFormatting>
  <conditionalFormatting sqref="C786:C794">
    <cfRule type="expression" dxfId="312" priority="96" stopIfTrue="1">
      <formula>AND(ISBLANK(INDIRECT(Anlyt_LabRefLastCol)),ISBLANK(INDIRECT(Anlyt_LabRefThisCol)))</formula>
    </cfRule>
    <cfRule type="expression" dxfId="311" priority="97">
      <formula>ISBLANK(INDIRECT(Anlyt_LabRefThisCol))</formula>
    </cfRule>
  </conditionalFormatting>
  <conditionalFormatting sqref="C802:C810">
    <cfRule type="expression" dxfId="310" priority="87" stopIfTrue="1">
      <formula>AND(ISBLANK(INDIRECT(Anlyt_LabRefLastCol)),ISBLANK(INDIRECT(Anlyt_LabRefThisCol)))</formula>
    </cfRule>
    <cfRule type="expression" dxfId="309" priority="88">
      <formula>ISBLANK(INDIRECT(Anlyt_LabRefThisCol))</formula>
    </cfRule>
  </conditionalFormatting>
  <conditionalFormatting sqref="C818:C826">
    <cfRule type="expression" dxfId="308" priority="78" stopIfTrue="1">
      <formula>AND(ISBLANK(INDIRECT(Anlyt_LabRefLastCol)),ISBLANK(INDIRECT(Anlyt_LabRefThisCol)))</formula>
    </cfRule>
    <cfRule type="expression" dxfId="307" priority="79">
      <formula>ISBLANK(INDIRECT(Anlyt_LabRefThisCol))</formula>
    </cfRule>
  </conditionalFormatting>
  <conditionalFormatting sqref="C834:C842">
    <cfRule type="expression" dxfId="306" priority="69" stopIfTrue="1">
      <formula>AND(ISBLANK(INDIRECT(Anlyt_LabRefLastCol)),ISBLANK(INDIRECT(Anlyt_LabRefThisCol)))</formula>
    </cfRule>
    <cfRule type="expression" dxfId="305" priority="70">
      <formula>ISBLANK(INDIRECT(Anlyt_LabRefThisCol))</formula>
    </cfRule>
  </conditionalFormatting>
  <conditionalFormatting sqref="C850:C858">
    <cfRule type="expression" dxfId="304" priority="60" stopIfTrue="1">
      <formula>AND(ISBLANK(INDIRECT(Anlyt_LabRefLastCol)),ISBLANK(INDIRECT(Anlyt_LabRefThisCol)))</formula>
    </cfRule>
    <cfRule type="expression" dxfId="303" priority="61">
      <formula>ISBLANK(INDIRECT(Anlyt_LabRefThisCol))</formula>
    </cfRule>
  </conditionalFormatting>
  <conditionalFormatting sqref="C866:C874">
    <cfRule type="expression" dxfId="302" priority="51" stopIfTrue="1">
      <formula>AND(ISBLANK(INDIRECT(Anlyt_LabRefLastCol)),ISBLANK(INDIRECT(Anlyt_LabRefThisCol)))</formula>
    </cfRule>
    <cfRule type="expression" dxfId="301" priority="52">
      <formula>ISBLANK(INDIRECT(Anlyt_LabRefThisCol))</formula>
    </cfRule>
  </conditionalFormatting>
  <conditionalFormatting sqref="C882:C890">
    <cfRule type="expression" dxfId="300" priority="42" stopIfTrue="1">
      <formula>AND(ISBLANK(INDIRECT(Anlyt_LabRefLastCol)),ISBLANK(INDIRECT(Anlyt_LabRefThisCol)))</formula>
    </cfRule>
    <cfRule type="expression" dxfId="299" priority="43">
      <formula>ISBLANK(INDIRECT(Anlyt_LabRefThisCol))</formula>
    </cfRule>
  </conditionalFormatting>
  <conditionalFormatting sqref="C898:C906">
    <cfRule type="expression" dxfId="298" priority="33" stopIfTrue="1">
      <formula>AND(ISBLANK(INDIRECT(Anlyt_LabRefLastCol)),ISBLANK(INDIRECT(Anlyt_LabRefThisCol)))</formula>
    </cfRule>
    <cfRule type="expression" dxfId="297" priority="34">
      <formula>ISBLANK(INDIRECT(Anlyt_LabRefThisCol))</formula>
    </cfRule>
  </conditionalFormatting>
  <conditionalFormatting sqref="C914:C922">
    <cfRule type="expression" dxfId="296" priority="24" stopIfTrue="1">
      <formula>AND(ISBLANK(INDIRECT(Anlyt_LabRefLastCol)),ISBLANK(INDIRECT(Anlyt_LabRefThisCol)))</formula>
    </cfRule>
    <cfRule type="expression" dxfId="295" priority="25">
      <formula>ISBLANK(INDIRECT(Anlyt_LabRefThisCol))</formula>
    </cfRule>
  </conditionalFormatting>
  <conditionalFormatting sqref="C930:C938">
    <cfRule type="expression" dxfId="294" priority="15" stopIfTrue="1">
      <formula>AND(ISBLANK(INDIRECT(Anlyt_LabRefLastCol)),ISBLANK(INDIRECT(Anlyt_LabRefThisCol)))</formula>
    </cfRule>
    <cfRule type="expression" dxfId="293" priority="16">
      <formula>ISBLANK(INDIRECT(Anlyt_LabRefThisCol))</formula>
    </cfRule>
  </conditionalFormatting>
  <conditionalFormatting sqref="C946:C954">
    <cfRule type="expression" dxfId="292" priority="6" stopIfTrue="1">
      <formula>AND(ISBLANK(INDIRECT(Anlyt_LabRefLastCol)),ISBLANK(INDIRECT(Anlyt_LabRefThisCol)))</formula>
    </cfRule>
    <cfRule type="expression" dxfId="291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4" zoomScaleNormal="174" workbookViewId="0"/>
  </sheetViews>
  <sheetFormatPr defaultRowHeight="12.75"/>
  <cols>
    <col min="1" max="1" width="8.6640625" style="224" customWidth="1"/>
    <col min="2" max="3" width="7.21875" style="224" bestFit="1" customWidth="1"/>
    <col min="4" max="4" width="8.6640625" style="224" bestFit="1" customWidth="1"/>
    <col min="5" max="5" width="8.6640625" style="224" customWidth="1"/>
    <col min="6" max="13" width="8.6640625" style="224" bestFit="1" customWidth="1"/>
    <col min="14" max="15" width="8.44140625" style="224" bestFit="1" customWidth="1"/>
    <col min="16" max="38" width="8.6640625" style="224" bestFit="1" customWidth="1"/>
    <col min="39" max="39" width="7.109375" style="224" customWidth="1"/>
    <col min="40" max="44" width="8.88671875" style="224"/>
    <col min="45" max="45" width="7.21875" style="281" bestFit="1" customWidth="1"/>
    <col min="46" max="16384" width="8.88671875" style="224"/>
  </cols>
  <sheetData>
    <row r="1" spans="1:46" ht="19.5">
      <c r="B1" s="225" t="s">
        <v>295</v>
      </c>
      <c r="AS1" s="226" t="s">
        <v>147</v>
      </c>
    </row>
    <row r="2" spans="1:46" ht="19.5">
      <c r="A2" s="256" t="s">
        <v>296</v>
      </c>
      <c r="B2" s="228" t="s">
        <v>113</v>
      </c>
      <c r="C2" s="229" t="s">
        <v>114</v>
      </c>
      <c r="D2" s="230" t="s">
        <v>128</v>
      </c>
      <c r="E2" s="231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26">
        <v>1</v>
      </c>
    </row>
    <row r="3" spans="1:46">
      <c r="A3" s="237"/>
      <c r="B3" s="234" t="s">
        <v>129</v>
      </c>
      <c r="C3" s="235" t="s">
        <v>129</v>
      </c>
      <c r="D3" s="236" t="s">
        <v>130</v>
      </c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26" t="s">
        <v>1</v>
      </c>
    </row>
    <row r="4" spans="1:46">
      <c r="A4" s="237"/>
      <c r="B4" s="234"/>
      <c r="C4" s="235"/>
      <c r="D4" s="238" t="s">
        <v>297</v>
      </c>
      <c r="E4" s="231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26">
        <v>2</v>
      </c>
    </row>
    <row r="5" spans="1:46">
      <c r="A5" s="237"/>
      <c r="B5" s="234"/>
      <c r="C5" s="235"/>
      <c r="D5" s="239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26">
        <v>2</v>
      </c>
    </row>
    <row r="6" spans="1:46">
      <c r="A6" s="237"/>
      <c r="B6" s="228">
        <v>1</v>
      </c>
      <c r="C6" s="240">
        <v>1</v>
      </c>
      <c r="D6" s="257">
        <v>14.429999999999998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26">
        <v>1</v>
      </c>
    </row>
    <row r="7" spans="1:46">
      <c r="A7" s="237"/>
      <c r="B7" s="234">
        <v>1</v>
      </c>
      <c r="C7" s="235">
        <v>2</v>
      </c>
      <c r="D7" s="258">
        <v>14.45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26">
        <v>19</v>
      </c>
    </row>
    <row r="8" spans="1:46">
      <c r="A8" s="237"/>
      <c r="B8" s="246" t="s">
        <v>142</v>
      </c>
      <c r="C8" s="247"/>
      <c r="D8" s="259">
        <v>14.439999999999998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26">
        <v>16</v>
      </c>
    </row>
    <row r="9" spans="1:46">
      <c r="A9" s="237"/>
      <c r="B9" s="232" t="s">
        <v>143</v>
      </c>
      <c r="C9" s="237"/>
      <c r="D9" s="260">
        <v>14.439999999999998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26">
        <v>14.44</v>
      </c>
      <c r="AT9" s="226"/>
    </row>
    <row r="10" spans="1:46">
      <c r="A10" s="237"/>
      <c r="B10" s="232" t="s">
        <v>144</v>
      </c>
      <c r="C10" s="237"/>
      <c r="D10" s="249">
        <v>1.4142135623731905E-2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26">
        <v>25</v>
      </c>
    </row>
    <row r="11" spans="1:46">
      <c r="A11" s="237"/>
      <c r="B11" s="232" t="s">
        <v>93</v>
      </c>
      <c r="C11" s="237"/>
      <c r="D11" s="101">
        <v>9.7937227311162799E-4</v>
      </c>
      <c r="E11" s="231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50"/>
    </row>
    <row r="12" spans="1:46">
      <c r="A12" s="237"/>
      <c r="B12" s="232" t="s">
        <v>145</v>
      </c>
      <c r="C12" s="237"/>
      <c r="D12" s="101">
        <v>-1.1102230246251565E-16</v>
      </c>
      <c r="E12" s="231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50"/>
    </row>
    <row r="13" spans="1:46">
      <c r="A13" s="237"/>
      <c r="B13" s="251" t="s">
        <v>245</v>
      </c>
      <c r="C13" s="252"/>
      <c r="D13" s="253" t="s">
        <v>246</v>
      </c>
      <c r="E13" s="231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50"/>
    </row>
    <row r="14" spans="1:46">
      <c r="B14" s="254"/>
      <c r="C14" s="246"/>
      <c r="D14" s="255"/>
      <c r="AS14" s="250"/>
    </row>
    <row r="15" spans="1:46" ht="15">
      <c r="B15" s="225" t="s">
        <v>298</v>
      </c>
      <c r="AS15" s="226" t="s">
        <v>147</v>
      </c>
    </row>
    <row r="16" spans="1:46" ht="15">
      <c r="A16" s="256" t="s">
        <v>7</v>
      </c>
      <c r="B16" s="228" t="s">
        <v>113</v>
      </c>
      <c r="C16" s="229" t="s">
        <v>114</v>
      </c>
      <c r="D16" s="230" t="s">
        <v>128</v>
      </c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26">
        <v>1</v>
      </c>
    </row>
    <row r="17" spans="1:45">
      <c r="A17" s="237"/>
      <c r="B17" s="234" t="s">
        <v>129</v>
      </c>
      <c r="C17" s="235" t="s">
        <v>129</v>
      </c>
      <c r="D17" s="236" t="s">
        <v>130</v>
      </c>
      <c r="E17" s="231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26" t="s">
        <v>3</v>
      </c>
    </row>
    <row r="18" spans="1:45">
      <c r="A18" s="237"/>
      <c r="B18" s="234"/>
      <c r="C18" s="235"/>
      <c r="D18" s="238" t="s">
        <v>297</v>
      </c>
      <c r="E18" s="231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26">
        <v>1</v>
      </c>
    </row>
    <row r="19" spans="1:45">
      <c r="A19" s="237"/>
      <c r="B19" s="234"/>
      <c r="C19" s="235"/>
      <c r="D19" s="239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26">
        <v>1</v>
      </c>
    </row>
    <row r="20" spans="1:45">
      <c r="A20" s="237"/>
      <c r="B20" s="228">
        <v>1</v>
      </c>
      <c r="C20" s="240">
        <v>1</v>
      </c>
      <c r="D20" s="282" t="s">
        <v>299</v>
      </c>
      <c r="E20" s="271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>
        <v>1</v>
      </c>
    </row>
    <row r="21" spans="1:45">
      <c r="A21" s="237"/>
      <c r="B21" s="234">
        <v>1</v>
      </c>
      <c r="C21" s="235">
        <v>2</v>
      </c>
      <c r="D21" s="283" t="s">
        <v>299</v>
      </c>
      <c r="E21" s="271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3">
        <v>2</v>
      </c>
    </row>
    <row r="22" spans="1:45">
      <c r="A22" s="237"/>
      <c r="B22" s="246" t="s">
        <v>142</v>
      </c>
      <c r="C22" s="247"/>
      <c r="D22" s="275" t="s">
        <v>237</v>
      </c>
      <c r="E22" s="271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3">
        <v>16</v>
      </c>
    </row>
    <row r="23" spans="1:45">
      <c r="A23" s="237"/>
      <c r="B23" s="232" t="s">
        <v>143</v>
      </c>
      <c r="C23" s="237"/>
      <c r="D23" s="276" t="s">
        <v>237</v>
      </c>
      <c r="E23" s="271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3" t="s">
        <v>299</v>
      </c>
    </row>
    <row r="24" spans="1:45">
      <c r="A24" s="237"/>
      <c r="B24" s="232" t="s">
        <v>144</v>
      </c>
      <c r="C24" s="237"/>
      <c r="D24" s="276" t="s">
        <v>237</v>
      </c>
      <c r="E24" s="271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3">
        <v>26</v>
      </c>
    </row>
    <row r="25" spans="1:45">
      <c r="A25" s="237"/>
      <c r="B25" s="232" t="s">
        <v>93</v>
      </c>
      <c r="C25" s="237"/>
      <c r="D25" s="101" t="s">
        <v>237</v>
      </c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50"/>
    </row>
    <row r="26" spans="1:45">
      <c r="A26" s="237"/>
      <c r="B26" s="232" t="s">
        <v>145</v>
      </c>
      <c r="C26" s="237"/>
      <c r="D26" s="101" t="s">
        <v>237</v>
      </c>
      <c r="E26" s="231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50"/>
    </row>
    <row r="27" spans="1:45">
      <c r="A27" s="237"/>
      <c r="B27" s="251" t="s">
        <v>245</v>
      </c>
      <c r="C27" s="252"/>
      <c r="D27" s="253" t="s">
        <v>246</v>
      </c>
      <c r="E27" s="231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50"/>
    </row>
    <row r="28" spans="1:45">
      <c r="B28" s="254"/>
      <c r="C28" s="246"/>
      <c r="D28" s="255"/>
      <c r="AS28" s="250"/>
    </row>
    <row r="29" spans="1:45" ht="15">
      <c r="B29" s="225" t="s">
        <v>300</v>
      </c>
      <c r="AS29" s="226" t="s">
        <v>147</v>
      </c>
    </row>
    <row r="30" spans="1:45" ht="15">
      <c r="A30" s="256" t="s">
        <v>10</v>
      </c>
      <c r="B30" s="228" t="s">
        <v>113</v>
      </c>
      <c r="C30" s="229" t="s">
        <v>114</v>
      </c>
      <c r="D30" s="230" t="s">
        <v>128</v>
      </c>
      <c r="E30" s="231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26">
        <v>1</v>
      </c>
    </row>
    <row r="31" spans="1:45">
      <c r="A31" s="237"/>
      <c r="B31" s="234" t="s">
        <v>129</v>
      </c>
      <c r="C31" s="235" t="s">
        <v>129</v>
      </c>
      <c r="D31" s="236" t="s">
        <v>130</v>
      </c>
      <c r="E31" s="231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26" t="s">
        <v>3</v>
      </c>
    </row>
    <row r="32" spans="1:45">
      <c r="A32" s="237"/>
      <c r="B32" s="234"/>
      <c r="C32" s="235"/>
      <c r="D32" s="238" t="s">
        <v>297</v>
      </c>
      <c r="E32" s="231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26">
        <v>0</v>
      </c>
    </row>
    <row r="33" spans="1:45">
      <c r="A33" s="237"/>
      <c r="B33" s="234"/>
      <c r="C33" s="235"/>
      <c r="D33" s="239"/>
      <c r="E33" s="231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26">
        <v>0</v>
      </c>
    </row>
    <row r="34" spans="1:45">
      <c r="A34" s="237"/>
      <c r="B34" s="228">
        <v>1</v>
      </c>
      <c r="C34" s="240">
        <v>1</v>
      </c>
      <c r="D34" s="261">
        <v>300</v>
      </c>
      <c r="E34" s="262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4">
        <v>1</v>
      </c>
    </row>
    <row r="35" spans="1:45">
      <c r="A35" s="237"/>
      <c r="B35" s="234">
        <v>1</v>
      </c>
      <c r="C35" s="235">
        <v>2</v>
      </c>
      <c r="D35" s="265">
        <v>300</v>
      </c>
      <c r="E35" s="262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4">
        <v>3</v>
      </c>
    </row>
    <row r="36" spans="1:45">
      <c r="A36" s="237"/>
      <c r="B36" s="246" t="s">
        <v>142</v>
      </c>
      <c r="C36" s="247"/>
      <c r="D36" s="266">
        <v>300</v>
      </c>
      <c r="E36" s="262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4">
        <v>16</v>
      </c>
    </row>
    <row r="37" spans="1:45">
      <c r="A37" s="237"/>
      <c r="B37" s="232" t="s">
        <v>143</v>
      </c>
      <c r="C37" s="237"/>
      <c r="D37" s="267">
        <v>300</v>
      </c>
      <c r="E37" s="262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4">
        <v>300</v>
      </c>
    </row>
    <row r="38" spans="1:45">
      <c r="A38" s="237"/>
      <c r="B38" s="232" t="s">
        <v>144</v>
      </c>
      <c r="C38" s="237"/>
      <c r="D38" s="267">
        <v>0</v>
      </c>
      <c r="E38" s="262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4">
        <v>27</v>
      </c>
    </row>
    <row r="39" spans="1:45">
      <c r="A39" s="237"/>
      <c r="B39" s="232" t="s">
        <v>93</v>
      </c>
      <c r="C39" s="237"/>
      <c r="D39" s="101">
        <v>0</v>
      </c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50"/>
    </row>
    <row r="40" spans="1:45">
      <c r="A40" s="237"/>
      <c r="B40" s="232" t="s">
        <v>145</v>
      </c>
      <c r="C40" s="237"/>
      <c r="D40" s="101">
        <v>0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50"/>
    </row>
    <row r="41" spans="1:45">
      <c r="A41" s="237"/>
      <c r="B41" s="251" t="s">
        <v>245</v>
      </c>
      <c r="C41" s="252"/>
      <c r="D41" s="253" t="s">
        <v>246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50"/>
    </row>
    <row r="42" spans="1:45">
      <c r="B42" s="254"/>
      <c r="C42" s="246"/>
      <c r="D42" s="255"/>
      <c r="AS42" s="250"/>
    </row>
    <row r="43" spans="1:45" ht="15">
      <c r="B43" s="225" t="s">
        <v>301</v>
      </c>
      <c r="AS43" s="226" t="s">
        <v>147</v>
      </c>
    </row>
    <row r="44" spans="1:45" ht="15">
      <c r="A44" s="256" t="s">
        <v>302</v>
      </c>
      <c r="B44" s="228" t="s">
        <v>113</v>
      </c>
      <c r="C44" s="229" t="s">
        <v>114</v>
      </c>
      <c r="D44" s="230" t="s">
        <v>128</v>
      </c>
      <c r="E44" s="231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26">
        <v>1</v>
      </c>
    </row>
    <row r="45" spans="1:45">
      <c r="A45" s="237"/>
      <c r="B45" s="234" t="s">
        <v>129</v>
      </c>
      <c r="C45" s="235" t="s">
        <v>129</v>
      </c>
      <c r="D45" s="236" t="s">
        <v>130</v>
      </c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26" t="s">
        <v>1</v>
      </c>
    </row>
    <row r="46" spans="1:45">
      <c r="A46" s="237"/>
      <c r="B46" s="234"/>
      <c r="C46" s="235"/>
      <c r="D46" s="238" t="s">
        <v>297</v>
      </c>
      <c r="E46" s="231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26">
        <v>2</v>
      </c>
    </row>
    <row r="47" spans="1:45">
      <c r="A47" s="237"/>
      <c r="B47" s="234"/>
      <c r="C47" s="235"/>
      <c r="D47" s="239"/>
      <c r="E47" s="231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26">
        <v>2</v>
      </c>
    </row>
    <row r="48" spans="1:45">
      <c r="A48" s="237"/>
      <c r="B48" s="228">
        <v>1</v>
      </c>
      <c r="C48" s="240">
        <v>1</v>
      </c>
      <c r="D48" s="257">
        <v>8.59</v>
      </c>
      <c r="E48" s="231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26">
        <v>1</v>
      </c>
    </row>
    <row r="49" spans="1:45">
      <c r="A49" s="237"/>
      <c r="B49" s="234">
        <v>1</v>
      </c>
      <c r="C49" s="235">
        <v>2</v>
      </c>
      <c r="D49" s="258">
        <v>8.61</v>
      </c>
      <c r="E49" s="231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26">
        <v>22</v>
      </c>
    </row>
    <row r="50" spans="1:45">
      <c r="A50" s="237"/>
      <c r="B50" s="246" t="s">
        <v>142</v>
      </c>
      <c r="C50" s="247"/>
      <c r="D50" s="259">
        <v>8.6</v>
      </c>
      <c r="E50" s="231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26">
        <v>16</v>
      </c>
    </row>
    <row r="51" spans="1:45">
      <c r="A51" s="237"/>
      <c r="B51" s="232" t="s">
        <v>143</v>
      </c>
      <c r="C51" s="237"/>
      <c r="D51" s="260">
        <v>8.6</v>
      </c>
      <c r="E51" s="231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26">
        <v>8.6</v>
      </c>
    </row>
    <row r="52" spans="1:45">
      <c r="A52" s="237"/>
      <c r="B52" s="232" t="s">
        <v>144</v>
      </c>
      <c r="C52" s="237"/>
      <c r="D52" s="249">
        <v>1.4142135623730649E-2</v>
      </c>
      <c r="E52" s="231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26">
        <v>28</v>
      </c>
    </row>
    <row r="53" spans="1:45">
      <c r="A53" s="237"/>
      <c r="B53" s="232" t="s">
        <v>93</v>
      </c>
      <c r="C53" s="237"/>
      <c r="D53" s="101">
        <v>1.644434374852401E-3</v>
      </c>
      <c r="E53" s="231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50"/>
    </row>
    <row r="54" spans="1:45">
      <c r="A54" s="237"/>
      <c r="B54" s="232" t="s">
        <v>145</v>
      </c>
      <c r="C54" s="237"/>
      <c r="D54" s="101">
        <v>0</v>
      </c>
      <c r="E54" s="231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50"/>
    </row>
    <row r="55" spans="1:45">
      <c r="A55" s="237"/>
      <c r="B55" s="251" t="s">
        <v>245</v>
      </c>
      <c r="C55" s="252"/>
      <c r="D55" s="253" t="s">
        <v>246</v>
      </c>
      <c r="E55" s="231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50"/>
    </row>
    <row r="56" spans="1:45">
      <c r="B56" s="254"/>
      <c r="C56" s="246"/>
      <c r="D56" s="255"/>
      <c r="AS56" s="250"/>
    </row>
    <row r="57" spans="1:45" ht="15">
      <c r="B57" s="225" t="s">
        <v>303</v>
      </c>
      <c r="AS57" s="226" t="s">
        <v>147</v>
      </c>
    </row>
    <row r="58" spans="1:45" ht="15">
      <c r="A58" s="256" t="s">
        <v>25</v>
      </c>
      <c r="B58" s="228" t="s">
        <v>113</v>
      </c>
      <c r="C58" s="229" t="s">
        <v>114</v>
      </c>
      <c r="D58" s="230" t="s">
        <v>128</v>
      </c>
      <c r="E58" s="231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26">
        <v>1</v>
      </c>
    </row>
    <row r="59" spans="1:45">
      <c r="A59" s="237"/>
      <c r="B59" s="234" t="s">
        <v>129</v>
      </c>
      <c r="C59" s="235" t="s">
        <v>129</v>
      </c>
      <c r="D59" s="236" t="s">
        <v>130</v>
      </c>
      <c r="E59" s="231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26" t="s">
        <v>3</v>
      </c>
    </row>
    <row r="60" spans="1:45">
      <c r="A60" s="237"/>
      <c r="B60" s="234"/>
      <c r="C60" s="235"/>
      <c r="D60" s="238" t="s">
        <v>297</v>
      </c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26">
        <v>0</v>
      </c>
    </row>
    <row r="61" spans="1:45">
      <c r="A61" s="237"/>
      <c r="B61" s="234"/>
      <c r="C61" s="235"/>
      <c r="D61" s="239"/>
      <c r="E61" s="231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26">
        <v>0</v>
      </c>
    </row>
    <row r="62" spans="1:45">
      <c r="A62" s="237"/>
      <c r="B62" s="228">
        <v>1</v>
      </c>
      <c r="C62" s="240">
        <v>1</v>
      </c>
      <c r="D62" s="261">
        <v>50</v>
      </c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4">
        <v>1</v>
      </c>
    </row>
    <row r="63" spans="1:45">
      <c r="A63" s="237"/>
      <c r="B63" s="234">
        <v>1</v>
      </c>
      <c r="C63" s="235">
        <v>2</v>
      </c>
      <c r="D63" s="265">
        <v>50</v>
      </c>
      <c r="E63" s="262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4">
        <v>8</v>
      </c>
    </row>
    <row r="64" spans="1:45">
      <c r="A64" s="237"/>
      <c r="B64" s="246" t="s">
        <v>142</v>
      </c>
      <c r="C64" s="247"/>
      <c r="D64" s="266">
        <v>50</v>
      </c>
      <c r="E64" s="262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4">
        <v>16</v>
      </c>
    </row>
    <row r="65" spans="1:45">
      <c r="A65" s="237"/>
      <c r="B65" s="232" t="s">
        <v>143</v>
      </c>
      <c r="C65" s="237"/>
      <c r="D65" s="267">
        <v>50</v>
      </c>
      <c r="E65" s="262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4">
        <v>50</v>
      </c>
    </row>
    <row r="66" spans="1:45">
      <c r="A66" s="237"/>
      <c r="B66" s="232" t="s">
        <v>144</v>
      </c>
      <c r="C66" s="237"/>
      <c r="D66" s="267">
        <v>0</v>
      </c>
      <c r="E66" s="262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4">
        <v>29</v>
      </c>
    </row>
    <row r="67" spans="1:45">
      <c r="A67" s="237"/>
      <c r="B67" s="232" t="s">
        <v>93</v>
      </c>
      <c r="C67" s="237"/>
      <c r="D67" s="101">
        <v>0</v>
      </c>
      <c r="E67" s="231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50"/>
    </row>
    <row r="68" spans="1:45">
      <c r="A68" s="237"/>
      <c r="B68" s="232" t="s">
        <v>145</v>
      </c>
      <c r="C68" s="237"/>
      <c r="D68" s="101">
        <v>0</v>
      </c>
      <c r="E68" s="231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50"/>
    </row>
    <row r="69" spans="1:45">
      <c r="A69" s="237"/>
      <c r="B69" s="251" t="s">
        <v>245</v>
      </c>
      <c r="C69" s="252"/>
      <c r="D69" s="253" t="s">
        <v>246</v>
      </c>
      <c r="E69" s="231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50"/>
    </row>
    <row r="70" spans="1:45">
      <c r="B70" s="254"/>
      <c r="C70" s="246"/>
      <c r="D70" s="255"/>
      <c r="AS70" s="250"/>
    </row>
    <row r="71" spans="1:45" ht="15">
      <c r="B71" s="225" t="s">
        <v>304</v>
      </c>
      <c r="AS71" s="226" t="s">
        <v>147</v>
      </c>
    </row>
    <row r="72" spans="1:45" ht="15">
      <c r="A72" s="256" t="s">
        <v>50</v>
      </c>
      <c r="B72" s="228" t="s">
        <v>113</v>
      </c>
      <c r="C72" s="229" t="s">
        <v>114</v>
      </c>
      <c r="D72" s="230" t="s">
        <v>128</v>
      </c>
      <c r="E72" s="231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26">
        <v>1</v>
      </c>
    </row>
    <row r="73" spans="1:45">
      <c r="A73" s="237"/>
      <c r="B73" s="234" t="s">
        <v>129</v>
      </c>
      <c r="C73" s="235" t="s">
        <v>129</v>
      </c>
      <c r="D73" s="236" t="s">
        <v>130</v>
      </c>
      <c r="E73" s="231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26" t="s">
        <v>3</v>
      </c>
    </row>
    <row r="74" spans="1:45">
      <c r="A74" s="237"/>
      <c r="B74" s="234"/>
      <c r="C74" s="235"/>
      <c r="D74" s="238" t="s">
        <v>297</v>
      </c>
      <c r="E74" s="231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26">
        <v>0</v>
      </c>
    </row>
    <row r="75" spans="1:45">
      <c r="A75" s="237"/>
      <c r="B75" s="234"/>
      <c r="C75" s="235"/>
      <c r="D75" s="239"/>
      <c r="E75" s="231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26">
        <v>0</v>
      </c>
    </row>
    <row r="76" spans="1:45">
      <c r="A76" s="237"/>
      <c r="B76" s="228">
        <v>1</v>
      </c>
      <c r="C76" s="240">
        <v>1</v>
      </c>
      <c r="D76" s="261">
        <v>290</v>
      </c>
      <c r="E76" s="262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4">
        <v>1</v>
      </c>
    </row>
    <row r="77" spans="1:45">
      <c r="A77" s="237"/>
      <c r="B77" s="234">
        <v>1</v>
      </c>
      <c r="C77" s="235">
        <v>2</v>
      </c>
      <c r="D77" s="265">
        <v>290</v>
      </c>
      <c r="E77" s="262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4">
        <v>9</v>
      </c>
    </row>
    <row r="78" spans="1:45">
      <c r="A78" s="237"/>
      <c r="B78" s="246" t="s">
        <v>142</v>
      </c>
      <c r="C78" s="247"/>
      <c r="D78" s="266">
        <v>290</v>
      </c>
      <c r="E78" s="262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4">
        <v>16</v>
      </c>
    </row>
    <row r="79" spans="1:45">
      <c r="A79" s="237"/>
      <c r="B79" s="232" t="s">
        <v>143</v>
      </c>
      <c r="C79" s="237"/>
      <c r="D79" s="267">
        <v>290</v>
      </c>
      <c r="E79" s="262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4">
        <v>290</v>
      </c>
    </row>
    <row r="80" spans="1:45">
      <c r="A80" s="237"/>
      <c r="B80" s="232" t="s">
        <v>144</v>
      </c>
      <c r="C80" s="237"/>
      <c r="D80" s="267">
        <v>0</v>
      </c>
      <c r="E80" s="262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4">
        <v>30</v>
      </c>
    </row>
    <row r="81" spans="1:45">
      <c r="A81" s="237"/>
      <c r="B81" s="232" t="s">
        <v>93</v>
      </c>
      <c r="C81" s="237"/>
      <c r="D81" s="101">
        <v>0</v>
      </c>
      <c r="E81" s="231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50"/>
    </row>
    <row r="82" spans="1:45">
      <c r="A82" s="237"/>
      <c r="B82" s="232" t="s">
        <v>145</v>
      </c>
      <c r="C82" s="237"/>
      <c r="D82" s="101">
        <v>0</v>
      </c>
      <c r="E82" s="231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50"/>
    </row>
    <row r="83" spans="1:45">
      <c r="A83" s="237"/>
      <c r="B83" s="251" t="s">
        <v>245</v>
      </c>
      <c r="C83" s="252"/>
      <c r="D83" s="253" t="s">
        <v>246</v>
      </c>
      <c r="E83" s="231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50"/>
    </row>
    <row r="84" spans="1:45">
      <c r="B84" s="254"/>
      <c r="C84" s="246"/>
      <c r="D84" s="255"/>
      <c r="AS84" s="250"/>
    </row>
    <row r="85" spans="1:45" ht="15">
      <c r="B85" s="225" t="s">
        <v>305</v>
      </c>
      <c r="AS85" s="226" t="s">
        <v>147</v>
      </c>
    </row>
    <row r="86" spans="1:45" ht="15">
      <c r="A86" s="256" t="s">
        <v>0</v>
      </c>
      <c r="B86" s="228" t="s">
        <v>113</v>
      </c>
      <c r="C86" s="229" t="s">
        <v>114</v>
      </c>
      <c r="D86" s="230" t="s">
        <v>128</v>
      </c>
      <c r="E86" s="231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26">
        <v>1</v>
      </c>
    </row>
    <row r="87" spans="1:45">
      <c r="A87" s="237"/>
      <c r="B87" s="234" t="s">
        <v>129</v>
      </c>
      <c r="C87" s="235" t="s">
        <v>129</v>
      </c>
      <c r="D87" s="236" t="s">
        <v>130</v>
      </c>
      <c r="E87" s="231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26" t="s">
        <v>3</v>
      </c>
    </row>
    <row r="88" spans="1:45">
      <c r="A88" s="237"/>
      <c r="B88" s="234"/>
      <c r="C88" s="235"/>
      <c r="D88" s="238" t="s">
        <v>297</v>
      </c>
      <c r="E88" s="231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26">
        <v>0</v>
      </c>
    </row>
    <row r="89" spans="1:45">
      <c r="A89" s="237"/>
      <c r="B89" s="234"/>
      <c r="C89" s="235"/>
      <c r="D89" s="239"/>
      <c r="E89" s="231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26">
        <v>0</v>
      </c>
    </row>
    <row r="90" spans="1:45">
      <c r="A90" s="237"/>
      <c r="B90" s="228">
        <v>1</v>
      </c>
      <c r="C90" s="240">
        <v>1</v>
      </c>
      <c r="D90" s="261">
        <v>60</v>
      </c>
      <c r="E90" s="262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4">
        <v>1</v>
      </c>
    </row>
    <row r="91" spans="1:45">
      <c r="A91" s="237"/>
      <c r="B91" s="234">
        <v>1</v>
      </c>
      <c r="C91" s="235">
        <v>2</v>
      </c>
      <c r="D91" s="265">
        <v>60</v>
      </c>
      <c r="E91" s="262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4">
        <v>11</v>
      </c>
    </row>
    <row r="92" spans="1:45">
      <c r="A92" s="237"/>
      <c r="B92" s="246" t="s">
        <v>142</v>
      </c>
      <c r="C92" s="247"/>
      <c r="D92" s="266">
        <v>60</v>
      </c>
      <c r="E92" s="262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4">
        <v>16</v>
      </c>
    </row>
    <row r="93" spans="1:45">
      <c r="A93" s="237"/>
      <c r="B93" s="232" t="s">
        <v>143</v>
      </c>
      <c r="C93" s="237"/>
      <c r="D93" s="267">
        <v>60</v>
      </c>
      <c r="E93" s="262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4">
        <v>60</v>
      </c>
    </row>
    <row r="94" spans="1:45">
      <c r="A94" s="237"/>
      <c r="B94" s="232" t="s">
        <v>144</v>
      </c>
      <c r="C94" s="237"/>
      <c r="D94" s="267">
        <v>0</v>
      </c>
      <c r="E94" s="262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4">
        <v>31</v>
      </c>
    </row>
    <row r="95" spans="1:45">
      <c r="A95" s="237"/>
      <c r="B95" s="232" t="s">
        <v>93</v>
      </c>
      <c r="C95" s="237"/>
      <c r="D95" s="101">
        <v>0</v>
      </c>
      <c r="E95" s="231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50"/>
    </row>
    <row r="96" spans="1:45">
      <c r="A96" s="237"/>
      <c r="B96" s="232" t="s">
        <v>145</v>
      </c>
      <c r="C96" s="237"/>
      <c r="D96" s="101">
        <v>0</v>
      </c>
      <c r="E96" s="231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50"/>
    </row>
    <row r="97" spans="1:45">
      <c r="A97" s="237"/>
      <c r="B97" s="251" t="s">
        <v>245</v>
      </c>
      <c r="C97" s="252"/>
      <c r="D97" s="253" t="s">
        <v>246</v>
      </c>
      <c r="E97" s="231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50"/>
    </row>
    <row r="98" spans="1:45">
      <c r="B98" s="254"/>
      <c r="C98" s="246"/>
      <c r="D98" s="255"/>
      <c r="AS98" s="250"/>
    </row>
    <row r="99" spans="1:45" ht="19.5">
      <c r="B99" s="225" t="s">
        <v>306</v>
      </c>
      <c r="AS99" s="226" t="s">
        <v>147</v>
      </c>
    </row>
    <row r="100" spans="1:45" ht="19.5">
      <c r="A100" s="256" t="s">
        <v>307</v>
      </c>
      <c r="B100" s="228" t="s">
        <v>113</v>
      </c>
      <c r="C100" s="229" t="s">
        <v>114</v>
      </c>
      <c r="D100" s="230" t="s">
        <v>128</v>
      </c>
      <c r="E100" s="231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26">
        <v>1</v>
      </c>
    </row>
    <row r="101" spans="1:45">
      <c r="A101" s="237"/>
      <c r="B101" s="234" t="s">
        <v>129</v>
      </c>
      <c r="C101" s="235" t="s">
        <v>129</v>
      </c>
      <c r="D101" s="236" t="s">
        <v>130</v>
      </c>
      <c r="E101" s="231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26" t="s">
        <v>1</v>
      </c>
    </row>
    <row r="102" spans="1:45">
      <c r="A102" s="237"/>
      <c r="B102" s="234"/>
      <c r="C102" s="235"/>
      <c r="D102" s="238" t="s">
        <v>297</v>
      </c>
      <c r="E102" s="231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26">
        <v>2</v>
      </c>
    </row>
    <row r="103" spans="1:45">
      <c r="A103" s="237"/>
      <c r="B103" s="234"/>
      <c r="C103" s="235"/>
      <c r="D103" s="239"/>
      <c r="E103" s="231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26">
        <v>2</v>
      </c>
    </row>
    <row r="104" spans="1:45">
      <c r="A104" s="237"/>
      <c r="B104" s="228">
        <v>1</v>
      </c>
      <c r="C104" s="240">
        <v>1</v>
      </c>
      <c r="D104" s="257">
        <v>11.36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26">
        <v>1</v>
      </c>
    </row>
    <row r="105" spans="1:45">
      <c r="A105" s="237"/>
      <c r="B105" s="234">
        <v>1</v>
      </c>
      <c r="C105" s="235">
        <v>2</v>
      </c>
      <c r="D105" s="258">
        <v>11.33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26">
        <v>19</v>
      </c>
    </row>
    <row r="106" spans="1:45">
      <c r="A106" s="237"/>
      <c r="B106" s="246" t="s">
        <v>142</v>
      </c>
      <c r="C106" s="247"/>
      <c r="D106" s="259">
        <v>11.344999999999999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26">
        <v>16</v>
      </c>
    </row>
    <row r="107" spans="1:45">
      <c r="A107" s="237"/>
      <c r="B107" s="232" t="s">
        <v>143</v>
      </c>
      <c r="C107" s="237"/>
      <c r="D107" s="260">
        <v>11.344999999999999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26">
        <v>11.345000000000001</v>
      </c>
    </row>
    <row r="108" spans="1:45">
      <c r="A108" s="237"/>
      <c r="B108" s="232" t="s">
        <v>144</v>
      </c>
      <c r="C108" s="237"/>
      <c r="D108" s="249">
        <v>2.1213203435595972E-2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26">
        <v>25</v>
      </c>
    </row>
    <row r="109" spans="1:45">
      <c r="A109" s="237"/>
      <c r="B109" s="232" t="s">
        <v>93</v>
      </c>
      <c r="C109" s="237"/>
      <c r="D109" s="101">
        <v>1.8698284209427919E-3</v>
      </c>
      <c r="E109" s="231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50"/>
    </row>
    <row r="110" spans="1:45">
      <c r="A110" s="237"/>
      <c r="B110" s="232" t="s">
        <v>145</v>
      </c>
      <c r="C110" s="237"/>
      <c r="D110" s="101">
        <v>-1.1102230246251565E-16</v>
      </c>
      <c r="E110" s="231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50"/>
    </row>
    <row r="111" spans="1:45">
      <c r="A111" s="237"/>
      <c r="B111" s="251" t="s">
        <v>245</v>
      </c>
      <c r="C111" s="252"/>
      <c r="D111" s="253" t="s">
        <v>246</v>
      </c>
      <c r="E111" s="231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50"/>
    </row>
    <row r="112" spans="1:45">
      <c r="B112" s="254"/>
      <c r="C112" s="246"/>
      <c r="D112" s="255"/>
      <c r="AS112" s="250"/>
    </row>
    <row r="113" spans="1:45" ht="19.5">
      <c r="B113" s="225" t="s">
        <v>308</v>
      </c>
      <c r="AS113" s="226" t="s">
        <v>147</v>
      </c>
    </row>
    <row r="114" spans="1:45" ht="19.5">
      <c r="A114" s="256" t="s">
        <v>309</v>
      </c>
      <c r="B114" s="228" t="s">
        <v>113</v>
      </c>
      <c r="C114" s="229" t="s">
        <v>114</v>
      </c>
      <c r="D114" s="230" t="s">
        <v>128</v>
      </c>
      <c r="E114" s="231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26">
        <v>1</v>
      </c>
    </row>
    <row r="115" spans="1:45">
      <c r="A115" s="237"/>
      <c r="B115" s="234" t="s">
        <v>129</v>
      </c>
      <c r="C115" s="235" t="s">
        <v>129</v>
      </c>
      <c r="D115" s="236" t="s">
        <v>130</v>
      </c>
      <c r="E115" s="231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26" t="s">
        <v>1</v>
      </c>
    </row>
    <row r="116" spans="1:45">
      <c r="A116" s="237"/>
      <c r="B116" s="234"/>
      <c r="C116" s="235"/>
      <c r="D116" s="238" t="s">
        <v>297</v>
      </c>
      <c r="E116" s="231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26">
        <v>3</v>
      </c>
    </row>
    <row r="117" spans="1:45">
      <c r="A117" s="237"/>
      <c r="B117" s="234"/>
      <c r="C117" s="235"/>
      <c r="D117" s="239"/>
      <c r="E117" s="231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26">
        <v>3</v>
      </c>
    </row>
    <row r="118" spans="1:45">
      <c r="A118" s="237"/>
      <c r="B118" s="228">
        <v>1</v>
      </c>
      <c r="C118" s="240">
        <v>1</v>
      </c>
      <c r="D118" s="277">
        <v>0.73099999999999998</v>
      </c>
      <c r="E118" s="242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4">
        <v>1</v>
      </c>
    </row>
    <row r="119" spans="1:45">
      <c r="A119" s="237"/>
      <c r="B119" s="234">
        <v>1</v>
      </c>
      <c r="C119" s="235">
        <v>2</v>
      </c>
      <c r="D119" s="278">
        <v>0.73199999999999998</v>
      </c>
      <c r="E119" s="242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4">
        <v>20</v>
      </c>
    </row>
    <row r="120" spans="1:45">
      <c r="A120" s="237"/>
      <c r="B120" s="246" t="s">
        <v>142</v>
      </c>
      <c r="C120" s="247"/>
      <c r="D120" s="248">
        <v>0.73150000000000004</v>
      </c>
      <c r="E120" s="242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4">
        <v>16</v>
      </c>
    </row>
    <row r="121" spans="1:45">
      <c r="A121" s="237"/>
      <c r="B121" s="232" t="s">
        <v>143</v>
      </c>
      <c r="C121" s="237"/>
      <c r="D121" s="249">
        <v>0.73150000000000004</v>
      </c>
      <c r="E121" s="242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4">
        <v>0.73150000000000004</v>
      </c>
    </row>
    <row r="122" spans="1:45">
      <c r="A122" s="237"/>
      <c r="B122" s="232" t="s">
        <v>144</v>
      </c>
      <c r="C122" s="237"/>
      <c r="D122" s="249">
        <v>7.0710678118654816E-4</v>
      </c>
      <c r="E122" s="242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4">
        <v>26</v>
      </c>
    </row>
    <row r="123" spans="1:45">
      <c r="A123" s="237"/>
      <c r="B123" s="232" t="s">
        <v>93</v>
      </c>
      <c r="C123" s="237"/>
      <c r="D123" s="101">
        <v>9.6665315268154226E-4</v>
      </c>
      <c r="E123" s="231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50"/>
    </row>
    <row r="124" spans="1:45">
      <c r="A124" s="237"/>
      <c r="B124" s="232" t="s">
        <v>145</v>
      </c>
      <c r="C124" s="237"/>
      <c r="D124" s="101">
        <v>0</v>
      </c>
      <c r="E124" s="231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50"/>
    </row>
    <row r="125" spans="1:45">
      <c r="A125" s="237"/>
      <c r="B125" s="251" t="s">
        <v>245</v>
      </c>
      <c r="C125" s="252"/>
      <c r="D125" s="253" t="s">
        <v>246</v>
      </c>
      <c r="E125" s="231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50"/>
    </row>
    <row r="126" spans="1:45">
      <c r="B126" s="254"/>
      <c r="C126" s="246"/>
      <c r="D126" s="255"/>
      <c r="AS126" s="250"/>
    </row>
    <row r="127" spans="1:45" ht="15">
      <c r="B127" s="225" t="s">
        <v>310</v>
      </c>
      <c r="AS127" s="226" t="s">
        <v>147</v>
      </c>
    </row>
    <row r="128" spans="1:45" ht="15">
      <c r="A128" s="256" t="s">
        <v>311</v>
      </c>
      <c r="B128" s="228" t="s">
        <v>113</v>
      </c>
      <c r="C128" s="229" t="s">
        <v>114</v>
      </c>
      <c r="D128" s="230" t="s">
        <v>128</v>
      </c>
      <c r="E128" s="231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26">
        <v>1</v>
      </c>
    </row>
    <row r="129" spans="1:45">
      <c r="A129" s="237"/>
      <c r="B129" s="234" t="s">
        <v>129</v>
      </c>
      <c r="C129" s="235" t="s">
        <v>129</v>
      </c>
      <c r="D129" s="236" t="s">
        <v>130</v>
      </c>
      <c r="E129" s="231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26" t="s">
        <v>1</v>
      </c>
    </row>
    <row r="130" spans="1:45">
      <c r="A130" s="237"/>
      <c r="B130" s="234"/>
      <c r="C130" s="235"/>
      <c r="D130" s="238" t="s">
        <v>297</v>
      </c>
      <c r="E130" s="231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26">
        <v>2</v>
      </c>
    </row>
    <row r="131" spans="1:45">
      <c r="A131" s="237"/>
      <c r="B131" s="234"/>
      <c r="C131" s="235"/>
      <c r="D131" s="239"/>
      <c r="E131" s="231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26">
        <v>2</v>
      </c>
    </row>
    <row r="132" spans="1:45">
      <c r="A132" s="237"/>
      <c r="B132" s="228">
        <v>1</v>
      </c>
      <c r="C132" s="240">
        <v>1</v>
      </c>
      <c r="D132" s="257">
        <v>7.24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26">
        <v>1</v>
      </c>
    </row>
    <row r="133" spans="1:45">
      <c r="A133" s="237"/>
      <c r="B133" s="234">
        <v>1</v>
      </c>
      <c r="C133" s="235">
        <v>2</v>
      </c>
      <c r="D133" s="258">
        <v>7.3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26">
        <v>21</v>
      </c>
    </row>
    <row r="134" spans="1:45">
      <c r="A134" s="237"/>
      <c r="B134" s="246" t="s">
        <v>142</v>
      </c>
      <c r="C134" s="247"/>
      <c r="D134" s="259">
        <v>7.27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26">
        <v>16</v>
      </c>
    </row>
    <row r="135" spans="1:45">
      <c r="A135" s="237"/>
      <c r="B135" s="232" t="s">
        <v>143</v>
      </c>
      <c r="C135" s="237"/>
      <c r="D135" s="260">
        <v>7.27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26">
        <v>7.27</v>
      </c>
    </row>
    <row r="136" spans="1:45">
      <c r="A136" s="237"/>
      <c r="B136" s="232" t="s">
        <v>144</v>
      </c>
      <c r="C136" s="237"/>
      <c r="D136" s="249">
        <v>4.2426406871192576E-2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26">
        <v>27</v>
      </c>
    </row>
    <row r="137" spans="1:45">
      <c r="A137" s="237"/>
      <c r="B137" s="232" t="s">
        <v>93</v>
      </c>
      <c r="C137" s="237"/>
      <c r="D137" s="101">
        <v>5.8358193770553755E-3</v>
      </c>
      <c r="E137" s="231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50"/>
    </row>
    <row r="138" spans="1:45">
      <c r="A138" s="237"/>
      <c r="B138" s="232" t="s">
        <v>145</v>
      </c>
      <c r="C138" s="237"/>
      <c r="D138" s="101">
        <v>0</v>
      </c>
      <c r="E138" s="231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50"/>
    </row>
    <row r="139" spans="1:45">
      <c r="A139" s="237"/>
      <c r="B139" s="251" t="s">
        <v>245</v>
      </c>
      <c r="C139" s="252"/>
      <c r="D139" s="253" t="s">
        <v>246</v>
      </c>
      <c r="E139" s="231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50"/>
    </row>
    <row r="140" spans="1:45">
      <c r="B140" s="254"/>
      <c r="C140" s="246"/>
      <c r="D140" s="255"/>
      <c r="AS140" s="250"/>
    </row>
    <row r="141" spans="1:45" ht="15">
      <c r="B141" s="225" t="s">
        <v>312</v>
      </c>
      <c r="AS141" s="226" t="s">
        <v>147</v>
      </c>
    </row>
    <row r="142" spans="1:45" ht="15">
      <c r="A142" s="256" t="s">
        <v>313</v>
      </c>
      <c r="B142" s="228" t="s">
        <v>113</v>
      </c>
      <c r="C142" s="229" t="s">
        <v>114</v>
      </c>
      <c r="D142" s="230" t="s">
        <v>128</v>
      </c>
      <c r="E142" s="231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26">
        <v>1</v>
      </c>
    </row>
    <row r="143" spans="1:45">
      <c r="A143" s="237"/>
      <c r="B143" s="234" t="s">
        <v>129</v>
      </c>
      <c r="C143" s="235" t="s">
        <v>129</v>
      </c>
      <c r="D143" s="236" t="s">
        <v>130</v>
      </c>
      <c r="E143" s="231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26" t="s">
        <v>1</v>
      </c>
    </row>
    <row r="144" spans="1:45">
      <c r="A144" s="237"/>
      <c r="B144" s="234"/>
      <c r="C144" s="235"/>
      <c r="D144" s="238" t="s">
        <v>297</v>
      </c>
      <c r="E144" s="231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26">
        <v>3</v>
      </c>
    </row>
    <row r="145" spans="1:45">
      <c r="A145" s="237"/>
      <c r="B145" s="234"/>
      <c r="C145" s="235"/>
      <c r="D145" s="239"/>
      <c r="E145" s="231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26">
        <v>3</v>
      </c>
    </row>
    <row r="146" spans="1:45">
      <c r="A146" s="237"/>
      <c r="B146" s="228">
        <v>1</v>
      </c>
      <c r="C146" s="240">
        <v>1</v>
      </c>
      <c r="D146" s="277">
        <v>0.15</v>
      </c>
      <c r="E146" s="242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4">
        <v>1</v>
      </c>
    </row>
    <row r="147" spans="1:45">
      <c r="A147" s="237"/>
      <c r="B147" s="234">
        <v>1</v>
      </c>
      <c r="C147" s="235">
        <v>2</v>
      </c>
      <c r="D147" s="278">
        <v>0.15</v>
      </c>
      <c r="E147" s="242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4">
        <v>22</v>
      </c>
    </row>
    <row r="148" spans="1:45">
      <c r="A148" s="237"/>
      <c r="B148" s="246" t="s">
        <v>142</v>
      </c>
      <c r="C148" s="247"/>
      <c r="D148" s="248">
        <v>0.15</v>
      </c>
      <c r="E148" s="242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4">
        <v>16</v>
      </c>
    </row>
    <row r="149" spans="1:45">
      <c r="A149" s="237"/>
      <c r="B149" s="232" t="s">
        <v>143</v>
      </c>
      <c r="C149" s="237"/>
      <c r="D149" s="249">
        <v>0.15</v>
      </c>
      <c r="E149" s="242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4">
        <v>0.15</v>
      </c>
    </row>
    <row r="150" spans="1:45">
      <c r="A150" s="237"/>
      <c r="B150" s="232" t="s">
        <v>144</v>
      </c>
      <c r="C150" s="237"/>
      <c r="D150" s="249">
        <v>0</v>
      </c>
      <c r="E150" s="242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4">
        <v>28</v>
      </c>
    </row>
    <row r="151" spans="1:45">
      <c r="A151" s="237"/>
      <c r="B151" s="232" t="s">
        <v>93</v>
      </c>
      <c r="C151" s="237"/>
      <c r="D151" s="101">
        <v>0</v>
      </c>
      <c r="E151" s="231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50"/>
    </row>
    <row r="152" spans="1:45">
      <c r="A152" s="237"/>
      <c r="B152" s="232" t="s">
        <v>145</v>
      </c>
      <c r="C152" s="237"/>
      <c r="D152" s="101">
        <v>0</v>
      </c>
      <c r="E152" s="23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50"/>
    </row>
    <row r="153" spans="1:45">
      <c r="A153" s="237"/>
      <c r="B153" s="251" t="s">
        <v>245</v>
      </c>
      <c r="C153" s="252"/>
      <c r="D153" s="253" t="s">
        <v>246</v>
      </c>
      <c r="E153" s="231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50"/>
    </row>
    <row r="154" spans="1:45">
      <c r="B154" s="254"/>
      <c r="C154" s="246"/>
      <c r="D154" s="255"/>
      <c r="AS154" s="250"/>
    </row>
    <row r="155" spans="1:45" ht="19.5">
      <c r="B155" s="225" t="s">
        <v>314</v>
      </c>
      <c r="AS155" s="226" t="s">
        <v>147</v>
      </c>
    </row>
    <row r="156" spans="1:45" ht="19.5">
      <c r="A156" s="256" t="s">
        <v>315</v>
      </c>
      <c r="B156" s="228" t="s">
        <v>113</v>
      </c>
      <c r="C156" s="229" t="s">
        <v>114</v>
      </c>
      <c r="D156" s="230" t="s">
        <v>128</v>
      </c>
      <c r="E156" s="231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26">
        <v>1</v>
      </c>
    </row>
    <row r="157" spans="1:45">
      <c r="A157" s="237"/>
      <c r="B157" s="234" t="s">
        <v>129</v>
      </c>
      <c r="C157" s="235" t="s">
        <v>129</v>
      </c>
      <c r="D157" s="236" t="s">
        <v>130</v>
      </c>
      <c r="E157" s="231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26" t="s">
        <v>1</v>
      </c>
    </row>
    <row r="158" spans="1:45">
      <c r="A158" s="237"/>
      <c r="B158" s="234"/>
      <c r="C158" s="235"/>
      <c r="D158" s="238" t="s">
        <v>297</v>
      </c>
      <c r="E158" s="23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26">
        <v>2</v>
      </c>
    </row>
    <row r="159" spans="1:45">
      <c r="A159" s="237"/>
      <c r="B159" s="234"/>
      <c r="C159" s="235"/>
      <c r="D159" s="239"/>
      <c r="E159" s="231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26">
        <v>2</v>
      </c>
    </row>
    <row r="160" spans="1:45">
      <c r="A160" s="237"/>
      <c r="B160" s="228">
        <v>1</v>
      </c>
      <c r="C160" s="240">
        <v>1</v>
      </c>
      <c r="D160" s="257">
        <v>3.1300000000000003</v>
      </c>
      <c r="E160" s="231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26">
        <v>1</v>
      </c>
    </row>
    <row r="161" spans="1:45">
      <c r="A161" s="237"/>
      <c r="B161" s="234">
        <v>1</v>
      </c>
      <c r="C161" s="235">
        <v>2</v>
      </c>
      <c r="D161" s="258">
        <v>3.1300000000000003</v>
      </c>
      <c r="E161" s="231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26">
        <v>23</v>
      </c>
    </row>
    <row r="162" spans="1:45">
      <c r="A162" s="237"/>
      <c r="B162" s="246" t="s">
        <v>142</v>
      </c>
      <c r="C162" s="247"/>
      <c r="D162" s="259">
        <v>3.1300000000000003</v>
      </c>
      <c r="E162" s="231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26">
        <v>16</v>
      </c>
    </row>
    <row r="163" spans="1:45">
      <c r="A163" s="237"/>
      <c r="B163" s="232" t="s">
        <v>143</v>
      </c>
      <c r="C163" s="237"/>
      <c r="D163" s="260">
        <v>3.1300000000000003</v>
      </c>
      <c r="E163" s="231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26">
        <v>3.13</v>
      </c>
    </row>
    <row r="164" spans="1:45">
      <c r="A164" s="237"/>
      <c r="B164" s="232" t="s">
        <v>144</v>
      </c>
      <c r="C164" s="237"/>
      <c r="D164" s="249">
        <v>0</v>
      </c>
      <c r="E164" s="231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26">
        <v>29</v>
      </c>
    </row>
    <row r="165" spans="1:45">
      <c r="A165" s="237"/>
      <c r="B165" s="232" t="s">
        <v>93</v>
      </c>
      <c r="C165" s="237"/>
      <c r="D165" s="101">
        <v>0</v>
      </c>
      <c r="E165" s="231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50"/>
    </row>
    <row r="166" spans="1:45">
      <c r="A166" s="237"/>
      <c r="B166" s="232" t="s">
        <v>145</v>
      </c>
      <c r="C166" s="237"/>
      <c r="D166" s="101">
        <v>2.2204460492503131E-16</v>
      </c>
      <c r="E166" s="231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50"/>
    </row>
    <row r="167" spans="1:45">
      <c r="A167" s="237"/>
      <c r="B167" s="251" t="s">
        <v>245</v>
      </c>
      <c r="C167" s="252"/>
      <c r="D167" s="253" t="s">
        <v>246</v>
      </c>
      <c r="E167" s="231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50"/>
    </row>
    <row r="168" spans="1:45">
      <c r="B168" s="254"/>
      <c r="C168" s="246"/>
      <c r="D168" s="255"/>
      <c r="AS168" s="250"/>
    </row>
    <row r="169" spans="1:45" ht="15">
      <c r="B169" s="225" t="s">
        <v>316</v>
      </c>
      <c r="AS169" s="226" t="s">
        <v>147</v>
      </c>
    </row>
    <row r="170" spans="1:45" ht="15">
      <c r="A170" s="256" t="s">
        <v>34</v>
      </c>
      <c r="B170" s="228" t="s">
        <v>113</v>
      </c>
      <c r="C170" s="229" t="s">
        <v>114</v>
      </c>
      <c r="D170" s="230" t="s">
        <v>128</v>
      </c>
      <c r="E170" s="231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26">
        <v>1</v>
      </c>
    </row>
    <row r="171" spans="1:45">
      <c r="A171" s="237"/>
      <c r="B171" s="234" t="s">
        <v>129</v>
      </c>
      <c r="C171" s="235" t="s">
        <v>129</v>
      </c>
      <c r="D171" s="236" t="s">
        <v>130</v>
      </c>
      <c r="E171" s="231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26" t="s">
        <v>3</v>
      </c>
    </row>
    <row r="172" spans="1:45">
      <c r="A172" s="237"/>
      <c r="B172" s="234"/>
      <c r="C172" s="235"/>
      <c r="D172" s="238" t="s">
        <v>297</v>
      </c>
      <c r="E172" s="231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26">
        <v>0</v>
      </c>
    </row>
    <row r="173" spans="1:45">
      <c r="A173" s="237"/>
      <c r="B173" s="234"/>
      <c r="C173" s="235"/>
      <c r="D173" s="239"/>
      <c r="E173" s="231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26">
        <v>0</v>
      </c>
    </row>
    <row r="174" spans="1:45">
      <c r="A174" s="237"/>
      <c r="B174" s="228">
        <v>1</v>
      </c>
      <c r="C174" s="240">
        <v>1</v>
      </c>
      <c r="D174" s="261">
        <v>170</v>
      </c>
      <c r="E174" s="262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263"/>
      <c r="AG174" s="263"/>
      <c r="AH174" s="263"/>
      <c r="AI174" s="263"/>
      <c r="AJ174" s="263"/>
      <c r="AK174" s="263"/>
      <c r="AL174" s="263"/>
      <c r="AM174" s="263"/>
      <c r="AN174" s="263"/>
      <c r="AO174" s="263"/>
      <c r="AP174" s="263"/>
      <c r="AQ174" s="263"/>
      <c r="AR174" s="263"/>
      <c r="AS174" s="264">
        <v>1</v>
      </c>
    </row>
    <row r="175" spans="1:45">
      <c r="A175" s="237"/>
      <c r="B175" s="234">
        <v>1</v>
      </c>
      <c r="C175" s="235">
        <v>2</v>
      </c>
      <c r="D175" s="265">
        <v>170</v>
      </c>
      <c r="E175" s="262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263"/>
      <c r="AN175" s="263"/>
      <c r="AO175" s="263"/>
      <c r="AP175" s="263"/>
      <c r="AQ175" s="263"/>
      <c r="AR175" s="263"/>
      <c r="AS175" s="264">
        <v>9</v>
      </c>
    </row>
    <row r="176" spans="1:45">
      <c r="A176" s="237"/>
      <c r="B176" s="246" t="s">
        <v>142</v>
      </c>
      <c r="C176" s="247"/>
      <c r="D176" s="266">
        <v>170</v>
      </c>
      <c r="E176" s="262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263"/>
      <c r="AG176" s="263"/>
      <c r="AH176" s="263"/>
      <c r="AI176" s="263"/>
      <c r="AJ176" s="263"/>
      <c r="AK176" s="263"/>
      <c r="AL176" s="263"/>
      <c r="AM176" s="263"/>
      <c r="AN176" s="263"/>
      <c r="AO176" s="263"/>
      <c r="AP176" s="263"/>
      <c r="AQ176" s="263"/>
      <c r="AR176" s="263"/>
      <c r="AS176" s="264">
        <v>16</v>
      </c>
    </row>
    <row r="177" spans="1:45">
      <c r="A177" s="237"/>
      <c r="B177" s="232" t="s">
        <v>143</v>
      </c>
      <c r="C177" s="237"/>
      <c r="D177" s="267">
        <v>170</v>
      </c>
      <c r="E177" s="262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263"/>
      <c r="AG177" s="263"/>
      <c r="AH177" s="263"/>
      <c r="AI177" s="263"/>
      <c r="AJ177" s="263"/>
      <c r="AK177" s="263"/>
      <c r="AL177" s="263"/>
      <c r="AM177" s="263"/>
      <c r="AN177" s="263"/>
      <c r="AO177" s="263"/>
      <c r="AP177" s="263"/>
      <c r="AQ177" s="263"/>
      <c r="AR177" s="263"/>
      <c r="AS177" s="264">
        <v>170</v>
      </c>
    </row>
    <row r="178" spans="1:45">
      <c r="A178" s="237"/>
      <c r="B178" s="232" t="s">
        <v>144</v>
      </c>
      <c r="C178" s="237"/>
      <c r="D178" s="267">
        <v>0</v>
      </c>
      <c r="E178" s="262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  <c r="AJ178" s="263"/>
      <c r="AK178" s="263"/>
      <c r="AL178" s="263"/>
      <c r="AM178" s="263"/>
      <c r="AN178" s="263"/>
      <c r="AO178" s="263"/>
      <c r="AP178" s="263"/>
      <c r="AQ178" s="263"/>
      <c r="AR178" s="263"/>
      <c r="AS178" s="264">
        <v>30</v>
      </c>
    </row>
    <row r="179" spans="1:45">
      <c r="A179" s="237"/>
      <c r="B179" s="232" t="s">
        <v>93</v>
      </c>
      <c r="C179" s="237"/>
      <c r="D179" s="101">
        <v>0</v>
      </c>
      <c r="E179" s="231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50"/>
    </row>
    <row r="180" spans="1:45">
      <c r="A180" s="237"/>
      <c r="B180" s="232" t="s">
        <v>145</v>
      </c>
      <c r="C180" s="237"/>
      <c r="D180" s="101">
        <v>0</v>
      </c>
      <c r="E180" s="231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50"/>
    </row>
    <row r="181" spans="1:45">
      <c r="A181" s="237"/>
      <c r="B181" s="251" t="s">
        <v>245</v>
      </c>
      <c r="C181" s="252"/>
      <c r="D181" s="253" t="s">
        <v>246</v>
      </c>
      <c r="E181" s="231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50"/>
    </row>
    <row r="182" spans="1:45">
      <c r="B182" s="254"/>
      <c r="C182" s="246"/>
      <c r="D182" s="255"/>
      <c r="AS182" s="250"/>
    </row>
    <row r="183" spans="1:45" ht="19.5">
      <c r="B183" s="225" t="s">
        <v>317</v>
      </c>
      <c r="AS183" s="226" t="s">
        <v>147</v>
      </c>
    </row>
    <row r="184" spans="1:45" ht="19.5">
      <c r="A184" s="256" t="s">
        <v>318</v>
      </c>
      <c r="B184" s="228" t="s">
        <v>113</v>
      </c>
      <c r="C184" s="229" t="s">
        <v>114</v>
      </c>
      <c r="D184" s="230" t="s">
        <v>128</v>
      </c>
      <c r="E184" s="231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26">
        <v>1</v>
      </c>
    </row>
    <row r="185" spans="1:45">
      <c r="A185" s="237"/>
      <c r="B185" s="234" t="s">
        <v>129</v>
      </c>
      <c r="C185" s="235" t="s">
        <v>129</v>
      </c>
      <c r="D185" s="236" t="s">
        <v>130</v>
      </c>
      <c r="E185" s="231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26" t="s">
        <v>1</v>
      </c>
    </row>
    <row r="186" spans="1:45">
      <c r="A186" s="237"/>
      <c r="B186" s="234"/>
      <c r="C186" s="235"/>
      <c r="D186" s="238" t="s">
        <v>297</v>
      </c>
      <c r="E186" s="231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26">
        <v>3</v>
      </c>
    </row>
    <row r="187" spans="1:45">
      <c r="A187" s="237"/>
      <c r="B187" s="234"/>
      <c r="C187" s="235"/>
      <c r="D187" s="239"/>
      <c r="E187" s="231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26">
        <v>3</v>
      </c>
    </row>
    <row r="188" spans="1:45">
      <c r="A188" s="237"/>
      <c r="B188" s="228">
        <v>1</v>
      </c>
      <c r="C188" s="240">
        <v>1</v>
      </c>
      <c r="D188" s="277">
        <v>0.317</v>
      </c>
      <c r="E188" s="242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4">
        <v>1</v>
      </c>
    </row>
    <row r="189" spans="1:45">
      <c r="A189" s="237"/>
      <c r="B189" s="234">
        <v>1</v>
      </c>
      <c r="C189" s="235">
        <v>2</v>
      </c>
      <c r="D189" s="278">
        <v>0.316</v>
      </c>
      <c r="E189" s="242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4">
        <v>25</v>
      </c>
    </row>
    <row r="190" spans="1:45">
      <c r="A190" s="237"/>
      <c r="B190" s="246" t="s">
        <v>142</v>
      </c>
      <c r="C190" s="247"/>
      <c r="D190" s="248">
        <v>0.3165</v>
      </c>
      <c r="E190" s="242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4">
        <v>16</v>
      </c>
    </row>
    <row r="191" spans="1:45">
      <c r="A191" s="237"/>
      <c r="B191" s="232" t="s">
        <v>143</v>
      </c>
      <c r="C191" s="237"/>
      <c r="D191" s="249">
        <v>0.3165</v>
      </c>
      <c r="E191" s="242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4">
        <v>0.3165</v>
      </c>
    </row>
    <row r="192" spans="1:45">
      <c r="A192" s="237"/>
      <c r="B192" s="232" t="s">
        <v>144</v>
      </c>
      <c r="C192" s="237"/>
      <c r="D192" s="249">
        <v>7.0710678118654816E-4</v>
      </c>
      <c r="E192" s="242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4">
        <v>31</v>
      </c>
    </row>
    <row r="193" spans="1:45">
      <c r="A193" s="237"/>
      <c r="B193" s="232" t="s">
        <v>93</v>
      </c>
      <c r="C193" s="237"/>
      <c r="D193" s="101">
        <v>2.2341446482987302E-3</v>
      </c>
      <c r="E193" s="23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50"/>
    </row>
    <row r="194" spans="1:45">
      <c r="A194" s="237"/>
      <c r="B194" s="232" t="s">
        <v>145</v>
      </c>
      <c r="C194" s="237"/>
      <c r="D194" s="101">
        <v>0</v>
      </c>
      <c r="E194" s="231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50"/>
    </row>
    <row r="195" spans="1:45">
      <c r="A195" s="237"/>
      <c r="B195" s="251" t="s">
        <v>245</v>
      </c>
      <c r="C195" s="252"/>
      <c r="D195" s="253" t="s">
        <v>246</v>
      </c>
      <c r="E195" s="231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50"/>
    </row>
    <row r="196" spans="1:45">
      <c r="B196" s="254"/>
      <c r="C196" s="246"/>
      <c r="D196" s="255"/>
      <c r="AS196" s="250"/>
    </row>
    <row r="197" spans="1:45" ht="15">
      <c r="B197" s="225" t="s">
        <v>319</v>
      </c>
      <c r="AS197" s="226" t="s">
        <v>147</v>
      </c>
    </row>
    <row r="198" spans="1:45" ht="15">
      <c r="A198" s="256" t="s">
        <v>37</v>
      </c>
      <c r="B198" s="228" t="s">
        <v>113</v>
      </c>
      <c r="C198" s="229" t="s">
        <v>114</v>
      </c>
      <c r="D198" s="230" t="s">
        <v>128</v>
      </c>
      <c r="E198" s="231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26">
        <v>1</v>
      </c>
    </row>
    <row r="199" spans="1:45">
      <c r="A199" s="237"/>
      <c r="B199" s="234" t="s">
        <v>129</v>
      </c>
      <c r="C199" s="235" t="s">
        <v>129</v>
      </c>
      <c r="D199" s="236" t="s">
        <v>130</v>
      </c>
      <c r="E199" s="231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26" t="s">
        <v>3</v>
      </c>
    </row>
    <row r="200" spans="1:45">
      <c r="A200" s="237"/>
      <c r="B200" s="234"/>
      <c r="C200" s="235"/>
      <c r="D200" s="238" t="s">
        <v>297</v>
      </c>
      <c r="E200" s="231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26">
        <v>1</v>
      </c>
    </row>
    <row r="201" spans="1:45">
      <c r="A201" s="237"/>
      <c r="B201" s="234"/>
      <c r="C201" s="235"/>
      <c r="D201" s="239"/>
      <c r="E201" s="231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26">
        <v>1</v>
      </c>
    </row>
    <row r="202" spans="1:45">
      <c r="A202" s="237"/>
      <c r="B202" s="228">
        <v>1</v>
      </c>
      <c r="C202" s="240">
        <v>1</v>
      </c>
      <c r="D202" s="270">
        <v>20</v>
      </c>
      <c r="E202" s="271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  <c r="AK202" s="272"/>
      <c r="AL202" s="272"/>
      <c r="AM202" s="272"/>
      <c r="AN202" s="272"/>
      <c r="AO202" s="272"/>
      <c r="AP202" s="272"/>
      <c r="AQ202" s="272"/>
      <c r="AR202" s="272"/>
      <c r="AS202" s="273">
        <v>1</v>
      </c>
    </row>
    <row r="203" spans="1:45">
      <c r="A203" s="237"/>
      <c r="B203" s="234">
        <v>1</v>
      </c>
      <c r="C203" s="235">
        <v>2</v>
      </c>
      <c r="D203" s="274" t="s">
        <v>299</v>
      </c>
      <c r="E203" s="271"/>
      <c r="F203" s="272"/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2"/>
      <c r="AK203" s="272"/>
      <c r="AL203" s="272"/>
      <c r="AM203" s="272"/>
      <c r="AN203" s="272"/>
      <c r="AO203" s="272"/>
      <c r="AP203" s="272"/>
      <c r="AQ203" s="272"/>
      <c r="AR203" s="272"/>
      <c r="AS203" s="273">
        <v>10</v>
      </c>
    </row>
    <row r="204" spans="1:45">
      <c r="A204" s="237"/>
      <c r="B204" s="246" t="s">
        <v>142</v>
      </c>
      <c r="C204" s="247"/>
      <c r="D204" s="275">
        <v>20</v>
      </c>
      <c r="E204" s="271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/>
      <c r="AM204" s="272"/>
      <c r="AN204" s="272"/>
      <c r="AO204" s="272"/>
      <c r="AP204" s="272"/>
      <c r="AQ204" s="272"/>
      <c r="AR204" s="272"/>
      <c r="AS204" s="273">
        <v>16</v>
      </c>
    </row>
    <row r="205" spans="1:45">
      <c r="A205" s="237"/>
      <c r="B205" s="232" t="s">
        <v>143</v>
      </c>
      <c r="C205" s="237"/>
      <c r="D205" s="276">
        <v>20</v>
      </c>
      <c r="E205" s="271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  <c r="AK205" s="272"/>
      <c r="AL205" s="272"/>
      <c r="AM205" s="272"/>
      <c r="AN205" s="272"/>
      <c r="AO205" s="272"/>
      <c r="AP205" s="272"/>
      <c r="AQ205" s="272"/>
      <c r="AR205" s="272"/>
      <c r="AS205" s="273">
        <v>12.5</v>
      </c>
    </row>
    <row r="206" spans="1:45">
      <c r="A206" s="237"/>
      <c r="B206" s="232" t="s">
        <v>144</v>
      </c>
      <c r="C206" s="237"/>
      <c r="D206" s="276" t="s">
        <v>237</v>
      </c>
      <c r="E206" s="271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  <c r="AK206" s="272"/>
      <c r="AL206" s="272"/>
      <c r="AM206" s="272"/>
      <c r="AN206" s="272"/>
      <c r="AO206" s="272"/>
      <c r="AP206" s="272"/>
      <c r="AQ206" s="272"/>
      <c r="AR206" s="272"/>
      <c r="AS206" s="273">
        <v>25</v>
      </c>
    </row>
    <row r="207" spans="1:45">
      <c r="A207" s="237"/>
      <c r="B207" s="232" t="s">
        <v>93</v>
      </c>
      <c r="C207" s="237"/>
      <c r="D207" s="101" t="s">
        <v>237</v>
      </c>
      <c r="E207" s="231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50"/>
    </row>
    <row r="208" spans="1:45">
      <c r="A208" s="237"/>
      <c r="B208" s="232" t="s">
        <v>145</v>
      </c>
      <c r="C208" s="237"/>
      <c r="D208" s="101">
        <v>0.60000000000000009</v>
      </c>
      <c r="E208" s="231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50"/>
    </row>
    <row r="209" spans="1:45">
      <c r="A209" s="237"/>
      <c r="B209" s="251" t="s">
        <v>245</v>
      </c>
      <c r="C209" s="252"/>
      <c r="D209" s="253" t="s">
        <v>246</v>
      </c>
      <c r="E209" s="231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50"/>
    </row>
    <row r="210" spans="1:45">
      <c r="B210" s="254"/>
      <c r="C210" s="246"/>
      <c r="D210" s="255"/>
      <c r="AS210" s="250"/>
    </row>
    <row r="211" spans="1:45" ht="19.5">
      <c r="B211" s="225" t="s">
        <v>320</v>
      </c>
      <c r="AS211" s="226" t="s">
        <v>147</v>
      </c>
    </row>
    <row r="212" spans="1:45" ht="19.5">
      <c r="A212" s="256" t="s">
        <v>321</v>
      </c>
      <c r="B212" s="228" t="s">
        <v>113</v>
      </c>
      <c r="C212" s="229" t="s">
        <v>114</v>
      </c>
      <c r="D212" s="230" t="s">
        <v>128</v>
      </c>
      <c r="E212" s="231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26">
        <v>1</v>
      </c>
    </row>
    <row r="213" spans="1:45">
      <c r="A213" s="237"/>
      <c r="B213" s="234" t="s">
        <v>129</v>
      </c>
      <c r="C213" s="235" t="s">
        <v>129</v>
      </c>
      <c r="D213" s="236" t="s">
        <v>130</v>
      </c>
      <c r="E213" s="231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26" t="s">
        <v>1</v>
      </c>
    </row>
    <row r="214" spans="1:45">
      <c r="A214" s="237"/>
      <c r="B214" s="234"/>
      <c r="C214" s="235"/>
      <c r="D214" s="238" t="s">
        <v>297</v>
      </c>
      <c r="E214" s="231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26">
        <v>2</v>
      </c>
    </row>
    <row r="215" spans="1:45">
      <c r="A215" s="237"/>
      <c r="B215" s="234"/>
      <c r="C215" s="235"/>
      <c r="D215" s="239"/>
      <c r="E215" s="231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26">
        <v>2</v>
      </c>
    </row>
    <row r="216" spans="1:45">
      <c r="A216" s="237"/>
      <c r="B216" s="228">
        <v>1</v>
      </c>
      <c r="C216" s="240">
        <v>1</v>
      </c>
      <c r="D216" s="257">
        <v>51.61</v>
      </c>
      <c r="E216" s="231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26">
        <v>1</v>
      </c>
    </row>
    <row r="217" spans="1:45">
      <c r="A217" s="237"/>
      <c r="B217" s="234">
        <v>1</v>
      </c>
      <c r="C217" s="235">
        <v>2</v>
      </c>
      <c r="D217" s="258">
        <v>51.56</v>
      </c>
      <c r="E217" s="231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26">
        <v>20</v>
      </c>
    </row>
    <row r="218" spans="1:45">
      <c r="A218" s="237"/>
      <c r="B218" s="246" t="s">
        <v>142</v>
      </c>
      <c r="C218" s="247"/>
      <c r="D218" s="259">
        <v>51.585000000000001</v>
      </c>
      <c r="E218" s="231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26">
        <v>16</v>
      </c>
    </row>
    <row r="219" spans="1:45">
      <c r="A219" s="237"/>
      <c r="B219" s="232" t="s">
        <v>143</v>
      </c>
      <c r="C219" s="237"/>
      <c r="D219" s="260">
        <v>51.585000000000001</v>
      </c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26">
        <v>51.585000000000001</v>
      </c>
    </row>
    <row r="220" spans="1:45">
      <c r="A220" s="237"/>
      <c r="B220" s="232" t="s">
        <v>144</v>
      </c>
      <c r="C220" s="237"/>
      <c r="D220" s="249">
        <v>3.5355339059325371E-2</v>
      </c>
      <c r="E220" s="231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26">
        <v>26</v>
      </c>
    </row>
    <row r="221" spans="1:45">
      <c r="A221" s="237"/>
      <c r="B221" s="232" t="s">
        <v>93</v>
      </c>
      <c r="C221" s="237"/>
      <c r="D221" s="101">
        <v>6.8538022796017003E-4</v>
      </c>
      <c r="E221" s="231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50"/>
    </row>
    <row r="222" spans="1:45">
      <c r="A222" s="237"/>
      <c r="B222" s="232" t="s">
        <v>145</v>
      </c>
      <c r="C222" s="237"/>
      <c r="D222" s="101">
        <v>0</v>
      </c>
      <c r="E222" s="231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50"/>
    </row>
    <row r="223" spans="1:45">
      <c r="A223" s="237"/>
      <c r="B223" s="251" t="s">
        <v>245</v>
      </c>
      <c r="C223" s="252"/>
      <c r="D223" s="253" t="s">
        <v>246</v>
      </c>
      <c r="E223" s="231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50"/>
    </row>
    <row r="224" spans="1:45">
      <c r="B224" s="254"/>
      <c r="C224" s="246"/>
      <c r="D224" s="255"/>
      <c r="AS224" s="250"/>
    </row>
    <row r="225" spans="1:45" ht="15">
      <c r="B225" s="225" t="s">
        <v>322</v>
      </c>
      <c r="AS225" s="226" t="s">
        <v>147</v>
      </c>
    </row>
    <row r="226" spans="1:45" ht="15">
      <c r="A226" s="256" t="s">
        <v>15</v>
      </c>
      <c r="B226" s="228" t="s">
        <v>113</v>
      </c>
      <c r="C226" s="229" t="s">
        <v>114</v>
      </c>
      <c r="D226" s="230" t="s">
        <v>128</v>
      </c>
      <c r="E226" s="231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26">
        <v>1</v>
      </c>
    </row>
    <row r="227" spans="1:45">
      <c r="A227" s="237"/>
      <c r="B227" s="234" t="s">
        <v>129</v>
      </c>
      <c r="C227" s="235" t="s">
        <v>129</v>
      </c>
      <c r="D227" s="236" t="s">
        <v>130</v>
      </c>
      <c r="E227" s="231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26" t="s">
        <v>3</v>
      </c>
    </row>
    <row r="228" spans="1:45">
      <c r="A228" s="237"/>
      <c r="B228" s="234"/>
      <c r="C228" s="235"/>
      <c r="D228" s="238" t="s">
        <v>297</v>
      </c>
      <c r="E228" s="231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26">
        <v>1</v>
      </c>
    </row>
    <row r="229" spans="1:45">
      <c r="A229" s="237"/>
      <c r="B229" s="234"/>
      <c r="C229" s="235"/>
      <c r="D229" s="239"/>
      <c r="E229" s="231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26">
        <v>1</v>
      </c>
    </row>
    <row r="230" spans="1:45">
      <c r="A230" s="237"/>
      <c r="B230" s="228">
        <v>1</v>
      </c>
      <c r="C230" s="240">
        <v>1</v>
      </c>
      <c r="D230" s="270">
        <v>20</v>
      </c>
      <c r="E230" s="271"/>
      <c r="F230" s="272"/>
      <c r="G230" s="272"/>
      <c r="H230" s="272"/>
      <c r="I230" s="272"/>
      <c r="J230" s="272"/>
      <c r="K230" s="272"/>
      <c r="L230" s="272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  <c r="AK230" s="272"/>
      <c r="AL230" s="272"/>
      <c r="AM230" s="272"/>
      <c r="AN230" s="272"/>
      <c r="AO230" s="272"/>
      <c r="AP230" s="272"/>
      <c r="AQ230" s="272"/>
      <c r="AR230" s="272"/>
      <c r="AS230" s="273">
        <v>1</v>
      </c>
    </row>
    <row r="231" spans="1:45">
      <c r="A231" s="237"/>
      <c r="B231" s="234">
        <v>1</v>
      </c>
      <c r="C231" s="235">
        <v>2</v>
      </c>
      <c r="D231" s="274" t="s">
        <v>299</v>
      </c>
      <c r="E231" s="271"/>
      <c r="F231" s="272"/>
      <c r="G231" s="272"/>
      <c r="H231" s="272"/>
      <c r="I231" s="272"/>
      <c r="J231" s="272"/>
      <c r="K231" s="272"/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  <c r="AK231" s="272"/>
      <c r="AL231" s="272"/>
      <c r="AM231" s="272"/>
      <c r="AN231" s="272"/>
      <c r="AO231" s="272"/>
      <c r="AP231" s="272"/>
      <c r="AQ231" s="272"/>
      <c r="AR231" s="272"/>
      <c r="AS231" s="273">
        <v>1</v>
      </c>
    </row>
    <row r="232" spans="1:45">
      <c r="A232" s="237"/>
      <c r="B232" s="246" t="s">
        <v>142</v>
      </c>
      <c r="C232" s="247"/>
      <c r="D232" s="275">
        <v>20</v>
      </c>
      <c r="E232" s="271"/>
      <c r="F232" s="272"/>
      <c r="G232" s="272"/>
      <c r="H232" s="272"/>
      <c r="I232" s="272"/>
      <c r="J232" s="272"/>
      <c r="K232" s="272"/>
      <c r="L232" s="272"/>
      <c r="M232" s="272"/>
      <c r="N232" s="272"/>
      <c r="O232" s="272"/>
      <c r="P232" s="272"/>
      <c r="Q232" s="272"/>
      <c r="R232" s="272"/>
      <c r="S232" s="272"/>
      <c r="T232" s="272"/>
      <c r="U232" s="272"/>
      <c r="V232" s="272"/>
      <c r="W232" s="272"/>
      <c r="X232" s="272"/>
      <c r="Y232" s="272"/>
      <c r="Z232" s="272"/>
      <c r="AA232" s="272"/>
      <c r="AB232" s="272"/>
      <c r="AC232" s="272"/>
      <c r="AD232" s="272"/>
      <c r="AE232" s="272"/>
      <c r="AF232" s="272"/>
      <c r="AG232" s="272"/>
      <c r="AH232" s="272"/>
      <c r="AI232" s="272"/>
      <c r="AJ232" s="272"/>
      <c r="AK232" s="272"/>
      <c r="AL232" s="272"/>
      <c r="AM232" s="272"/>
      <c r="AN232" s="272"/>
      <c r="AO232" s="272"/>
      <c r="AP232" s="272"/>
      <c r="AQ232" s="272"/>
      <c r="AR232" s="272"/>
      <c r="AS232" s="273">
        <v>16</v>
      </c>
    </row>
    <row r="233" spans="1:45">
      <c r="A233" s="237"/>
      <c r="B233" s="232" t="s">
        <v>143</v>
      </c>
      <c r="C233" s="237"/>
      <c r="D233" s="276">
        <v>20</v>
      </c>
      <c r="E233" s="271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  <c r="P233" s="272"/>
      <c r="Q233" s="272"/>
      <c r="R233" s="272"/>
      <c r="S233" s="272"/>
      <c r="T233" s="272"/>
      <c r="U233" s="272"/>
      <c r="V233" s="272"/>
      <c r="W233" s="272"/>
      <c r="X233" s="272"/>
      <c r="Y233" s="272"/>
      <c r="Z233" s="272"/>
      <c r="AA233" s="272"/>
      <c r="AB233" s="272"/>
      <c r="AC233" s="272"/>
      <c r="AD233" s="272"/>
      <c r="AE233" s="272"/>
      <c r="AF233" s="272"/>
      <c r="AG233" s="272"/>
      <c r="AH233" s="272"/>
      <c r="AI233" s="272"/>
      <c r="AJ233" s="272"/>
      <c r="AK233" s="272"/>
      <c r="AL233" s="272"/>
      <c r="AM233" s="272"/>
      <c r="AN233" s="272"/>
      <c r="AO233" s="272"/>
      <c r="AP233" s="272"/>
      <c r="AQ233" s="272"/>
      <c r="AR233" s="272"/>
      <c r="AS233" s="273">
        <v>12.5</v>
      </c>
    </row>
    <row r="234" spans="1:45">
      <c r="A234" s="237"/>
      <c r="B234" s="232" t="s">
        <v>144</v>
      </c>
      <c r="C234" s="237"/>
      <c r="D234" s="276" t="s">
        <v>237</v>
      </c>
      <c r="E234" s="271"/>
      <c r="F234" s="272"/>
      <c r="G234" s="272"/>
      <c r="H234" s="272"/>
      <c r="I234" s="272"/>
      <c r="J234" s="272"/>
      <c r="K234" s="272"/>
      <c r="L234" s="272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  <c r="AK234" s="272"/>
      <c r="AL234" s="272"/>
      <c r="AM234" s="272"/>
      <c r="AN234" s="272"/>
      <c r="AO234" s="272"/>
      <c r="AP234" s="272"/>
      <c r="AQ234" s="272"/>
      <c r="AR234" s="272"/>
      <c r="AS234" s="273">
        <v>27</v>
      </c>
    </row>
    <row r="235" spans="1:45">
      <c r="A235" s="237"/>
      <c r="B235" s="232" t="s">
        <v>93</v>
      </c>
      <c r="C235" s="237"/>
      <c r="D235" s="101" t="s">
        <v>237</v>
      </c>
      <c r="E235" s="231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50"/>
    </row>
    <row r="236" spans="1:45">
      <c r="A236" s="237"/>
      <c r="B236" s="232" t="s">
        <v>145</v>
      </c>
      <c r="C236" s="237"/>
      <c r="D236" s="101">
        <v>0.60000000000000009</v>
      </c>
      <c r="E236" s="231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50"/>
    </row>
    <row r="237" spans="1:45">
      <c r="A237" s="237"/>
      <c r="B237" s="251" t="s">
        <v>245</v>
      </c>
      <c r="C237" s="252"/>
      <c r="D237" s="253" t="s">
        <v>246</v>
      </c>
      <c r="E237" s="231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50"/>
    </row>
    <row r="238" spans="1:45">
      <c r="B238" s="254"/>
      <c r="C238" s="246"/>
      <c r="D238" s="255"/>
      <c r="AS238" s="250"/>
    </row>
    <row r="239" spans="1:45" ht="19.5">
      <c r="B239" s="225" t="s">
        <v>323</v>
      </c>
      <c r="AS239" s="226" t="s">
        <v>147</v>
      </c>
    </row>
    <row r="240" spans="1:45" ht="19.5">
      <c r="A240" s="256" t="s">
        <v>324</v>
      </c>
      <c r="B240" s="228" t="s">
        <v>113</v>
      </c>
      <c r="C240" s="229" t="s">
        <v>114</v>
      </c>
      <c r="D240" s="230" t="s">
        <v>128</v>
      </c>
      <c r="E240" s="231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26">
        <v>1</v>
      </c>
    </row>
    <row r="241" spans="1:45">
      <c r="A241" s="237"/>
      <c r="B241" s="234" t="s">
        <v>129</v>
      </c>
      <c r="C241" s="235" t="s">
        <v>129</v>
      </c>
      <c r="D241" s="236" t="s">
        <v>130</v>
      </c>
      <c r="E241" s="231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26" t="s">
        <v>1</v>
      </c>
    </row>
    <row r="242" spans="1:45">
      <c r="A242" s="237"/>
      <c r="B242" s="234"/>
      <c r="C242" s="235"/>
      <c r="D242" s="238" t="s">
        <v>297</v>
      </c>
      <c r="E242" s="231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26">
        <v>3</v>
      </c>
    </row>
    <row r="243" spans="1:45">
      <c r="A243" s="237"/>
      <c r="B243" s="234"/>
      <c r="C243" s="235"/>
      <c r="D243" s="239"/>
      <c r="E243" s="231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26">
        <v>3</v>
      </c>
    </row>
    <row r="244" spans="1:45">
      <c r="A244" s="237"/>
      <c r="B244" s="228">
        <v>1</v>
      </c>
      <c r="C244" s="240">
        <v>1</v>
      </c>
      <c r="D244" s="277">
        <v>3.4000000000000002E-2</v>
      </c>
      <c r="E244" s="242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  <c r="AE244" s="243"/>
      <c r="AF244" s="243"/>
      <c r="AG244" s="243"/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4">
        <v>1</v>
      </c>
    </row>
    <row r="245" spans="1:45">
      <c r="A245" s="237"/>
      <c r="B245" s="234">
        <v>1</v>
      </c>
      <c r="C245" s="235">
        <v>2</v>
      </c>
      <c r="D245" s="278">
        <v>3.5000000000000003E-2</v>
      </c>
      <c r="E245" s="242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  <c r="AA245" s="243"/>
      <c r="AB245" s="243"/>
      <c r="AC245" s="243"/>
      <c r="AD245" s="243"/>
      <c r="AE245" s="243"/>
      <c r="AF245" s="243"/>
      <c r="AG245" s="243"/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4">
        <v>22</v>
      </c>
    </row>
    <row r="246" spans="1:45">
      <c r="A246" s="237"/>
      <c r="B246" s="246" t="s">
        <v>142</v>
      </c>
      <c r="C246" s="247"/>
      <c r="D246" s="248">
        <v>3.4500000000000003E-2</v>
      </c>
      <c r="E246" s="242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F246" s="243"/>
      <c r="AG246" s="243"/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4">
        <v>16</v>
      </c>
    </row>
    <row r="247" spans="1:45">
      <c r="A247" s="237"/>
      <c r="B247" s="232" t="s">
        <v>143</v>
      </c>
      <c r="C247" s="237"/>
      <c r="D247" s="249">
        <v>3.4500000000000003E-2</v>
      </c>
      <c r="E247" s="242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  <c r="AB247" s="243"/>
      <c r="AC247" s="243"/>
      <c r="AD247" s="243"/>
      <c r="AE247" s="243"/>
      <c r="AF247" s="243"/>
      <c r="AG247" s="243"/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4">
        <v>3.4500000000000003E-2</v>
      </c>
    </row>
    <row r="248" spans="1:45">
      <c r="A248" s="237"/>
      <c r="B248" s="232" t="s">
        <v>144</v>
      </c>
      <c r="C248" s="237"/>
      <c r="D248" s="249">
        <v>7.0710678118654816E-4</v>
      </c>
      <c r="E248" s="242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  <c r="AA248" s="243"/>
      <c r="AB248" s="243"/>
      <c r="AC248" s="243"/>
      <c r="AD248" s="243"/>
      <c r="AE248" s="243"/>
      <c r="AF248" s="243"/>
      <c r="AG248" s="243"/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4">
        <v>28</v>
      </c>
    </row>
    <row r="249" spans="1:45">
      <c r="A249" s="237"/>
      <c r="B249" s="232" t="s">
        <v>93</v>
      </c>
      <c r="C249" s="237"/>
      <c r="D249" s="101">
        <v>2.0495848730044872E-2</v>
      </c>
      <c r="E249" s="231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50"/>
    </row>
    <row r="250" spans="1:45">
      <c r="A250" s="237"/>
      <c r="B250" s="232" t="s">
        <v>145</v>
      </c>
      <c r="C250" s="237"/>
      <c r="D250" s="101">
        <v>0</v>
      </c>
      <c r="E250" s="231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50"/>
    </row>
    <row r="251" spans="1:45">
      <c r="A251" s="237"/>
      <c r="B251" s="251" t="s">
        <v>245</v>
      </c>
      <c r="C251" s="252"/>
      <c r="D251" s="253" t="s">
        <v>246</v>
      </c>
      <c r="E251" s="231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50"/>
    </row>
    <row r="252" spans="1:45">
      <c r="B252" s="254"/>
      <c r="C252" s="246"/>
      <c r="D252" s="255"/>
      <c r="AS252" s="250"/>
    </row>
    <row r="253" spans="1:45" ht="19.5">
      <c r="B253" s="225" t="s">
        <v>325</v>
      </c>
      <c r="AS253" s="226" t="s">
        <v>147</v>
      </c>
    </row>
    <row r="254" spans="1:45" ht="19.5">
      <c r="A254" s="256" t="s">
        <v>326</v>
      </c>
      <c r="B254" s="228" t="s">
        <v>113</v>
      </c>
      <c r="C254" s="229" t="s">
        <v>114</v>
      </c>
      <c r="D254" s="230" t="s">
        <v>128</v>
      </c>
      <c r="E254" s="231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26">
        <v>1</v>
      </c>
    </row>
    <row r="255" spans="1:45">
      <c r="A255" s="237"/>
      <c r="B255" s="234" t="s">
        <v>129</v>
      </c>
      <c r="C255" s="235" t="s">
        <v>129</v>
      </c>
      <c r="D255" s="236" t="s">
        <v>130</v>
      </c>
      <c r="E255" s="231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26" t="s">
        <v>1</v>
      </c>
    </row>
    <row r="256" spans="1:45">
      <c r="A256" s="237"/>
      <c r="B256" s="234"/>
      <c r="C256" s="235"/>
      <c r="D256" s="238" t="s">
        <v>297</v>
      </c>
      <c r="E256" s="231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26">
        <v>2</v>
      </c>
    </row>
    <row r="257" spans="1:45">
      <c r="A257" s="237"/>
      <c r="B257" s="234"/>
      <c r="C257" s="235"/>
      <c r="D257" s="239"/>
      <c r="E257" s="231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26">
        <v>2</v>
      </c>
    </row>
    <row r="258" spans="1:45">
      <c r="A258" s="237"/>
      <c r="B258" s="228">
        <v>1</v>
      </c>
      <c r="C258" s="240">
        <v>1</v>
      </c>
      <c r="D258" s="257">
        <v>1.8089999999999999</v>
      </c>
      <c r="E258" s="231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26">
        <v>1</v>
      </c>
    </row>
    <row r="259" spans="1:45">
      <c r="A259" s="237"/>
      <c r="B259" s="234">
        <v>1</v>
      </c>
      <c r="C259" s="235">
        <v>2</v>
      </c>
      <c r="D259" s="258">
        <v>1.804</v>
      </c>
      <c r="E259" s="231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26">
        <v>23</v>
      </c>
    </row>
    <row r="260" spans="1:45">
      <c r="A260" s="237"/>
      <c r="B260" s="246" t="s">
        <v>142</v>
      </c>
      <c r="C260" s="247"/>
      <c r="D260" s="259">
        <v>1.8065</v>
      </c>
      <c r="E260" s="231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26">
        <v>16</v>
      </c>
    </row>
    <row r="261" spans="1:45">
      <c r="A261" s="237"/>
      <c r="B261" s="232" t="s">
        <v>143</v>
      </c>
      <c r="C261" s="237"/>
      <c r="D261" s="260">
        <v>1.8065</v>
      </c>
      <c r="E261" s="231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26">
        <v>1.8065</v>
      </c>
    </row>
    <row r="262" spans="1:45">
      <c r="A262" s="237"/>
      <c r="B262" s="232" t="s">
        <v>144</v>
      </c>
      <c r="C262" s="237"/>
      <c r="D262" s="249">
        <v>3.5355339059326622E-3</v>
      </c>
      <c r="E262" s="231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26">
        <v>29</v>
      </c>
    </row>
    <row r="263" spans="1:45">
      <c r="A263" s="237"/>
      <c r="B263" s="232" t="s">
        <v>93</v>
      </c>
      <c r="C263" s="237"/>
      <c r="D263" s="101">
        <v>1.9571181322627523E-3</v>
      </c>
      <c r="E263" s="231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50"/>
    </row>
    <row r="264" spans="1:45">
      <c r="A264" s="237"/>
      <c r="B264" s="232" t="s">
        <v>145</v>
      </c>
      <c r="C264" s="237"/>
      <c r="D264" s="101">
        <v>0</v>
      </c>
      <c r="E264" s="231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50"/>
    </row>
    <row r="265" spans="1:45">
      <c r="A265" s="237"/>
      <c r="B265" s="251" t="s">
        <v>245</v>
      </c>
      <c r="C265" s="252"/>
      <c r="D265" s="253" t="s">
        <v>246</v>
      </c>
      <c r="E265" s="231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50"/>
    </row>
    <row r="266" spans="1:45">
      <c r="B266" s="254"/>
      <c r="C266" s="246"/>
      <c r="D266" s="255"/>
      <c r="AS266" s="250"/>
    </row>
    <row r="267" spans="1:45" ht="15">
      <c r="B267" s="225" t="s">
        <v>327</v>
      </c>
      <c r="AS267" s="226" t="s">
        <v>147</v>
      </c>
    </row>
    <row r="268" spans="1:45" ht="15">
      <c r="A268" s="256" t="s">
        <v>32</v>
      </c>
      <c r="B268" s="228" t="s">
        <v>113</v>
      </c>
      <c r="C268" s="229" t="s">
        <v>114</v>
      </c>
      <c r="D268" s="230" t="s">
        <v>128</v>
      </c>
      <c r="E268" s="231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26">
        <v>1</v>
      </c>
    </row>
    <row r="269" spans="1:45">
      <c r="A269" s="237"/>
      <c r="B269" s="234" t="s">
        <v>129</v>
      </c>
      <c r="C269" s="235" t="s">
        <v>129</v>
      </c>
      <c r="D269" s="236" t="s">
        <v>130</v>
      </c>
      <c r="E269" s="231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26" t="s">
        <v>3</v>
      </c>
    </row>
    <row r="270" spans="1:45">
      <c r="A270" s="237"/>
      <c r="B270" s="234"/>
      <c r="C270" s="235"/>
      <c r="D270" s="238" t="s">
        <v>297</v>
      </c>
      <c r="E270" s="231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26">
        <v>1</v>
      </c>
    </row>
    <row r="271" spans="1:45">
      <c r="A271" s="237"/>
      <c r="B271" s="234"/>
      <c r="C271" s="235"/>
      <c r="D271" s="239"/>
      <c r="E271" s="231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26">
        <v>1</v>
      </c>
    </row>
    <row r="272" spans="1:45">
      <c r="A272" s="237"/>
      <c r="B272" s="228">
        <v>1</v>
      </c>
      <c r="C272" s="240">
        <v>1</v>
      </c>
      <c r="D272" s="282" t="s">
        <v>299</v>
      </c>
      <c r="E272" s="271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  <c r="AP272" s="272"/>
      <c r="AQ272" s="272"/>
      <c r="AR272" s="272"/>
      <c r="AS272" s="273">
        <v>1</v>
      </c>
    </row>
    <row r="273" spans="1:45">
      <c r="A273" s="237"/>
      <c r="B273" s="234">
        <v>1</v>
      </c>
      <c r="C273" s="235">
        <v>2</v>
      </c>
      <c r="D273" s="283" t="s">
        <v>299</v>
      </c>
      <c r="E273" s="271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  <c r="AP273" s="272"/>
      <c r="AQ273" s="272"/>
      <c r="AR273" s="272"/>
      <c r="AS273" s="273">
        <v>10</v>
      </c>
    </row>
    <row r="274" spans="1:45">
      <c r="A274" s="237"/>
      <c r="B274" s="246" t="s">
        <v>142</v>
      </c>
      <c r="C274" s="247"/>
      <c r="D274" s="275" t="s">
        <v>237</v>
      </c>
      <c r="E274" s="271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  <c r="AM274" s="272"/>
      <c r="AN274" s="272"/>
      <c r="AO274" s="272"/>
      <c r="AP274" s="272"/>
      <c r="AQ274" s="272"/>
      <c r="AR274" s="272"/>
      <c r="AS274" s="273">
        <v>16</v>
      </c>
    </row>
    <row r="275" spans="1:45">
      <c r="A275" s="237"/>
      <c r="B275" s="232" t="s">
        <v>143</v>
      </c>
      <c r="C275" s="237"/>
      <c r="D275" s="276" t="s">
        <v>237</v>
      </c>
      <c r="E275" s="271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  <c r="AM275" s="272"/>
      <c r="AN275" s="272"/>
      <c r="AO275" s="272"/>
      <c r="AP275" s="272"/>
      <c r="AQ275" s="272"/>
      <c r="AR275" s="272"/>
      <c r="AS275" s="273" t="s">
        <v>299</v>
      </c>
    </row>
    <row r="276" spans="1:45">
      <c r="A276" s="237"/>
      <c r="B276" s="232" t="s">
        <v>144</v>
      </c>
      <c r="C276" s="237"/>
      <c r="D276" s="276" t="s">
        <v>237</v>
      </c>
      <c r="E276" s="271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  <c r="AM276" s="272"/>
      <c r="AN276" s="272"/>
      <c r="AO276" s="272"/>
      <c r="AP276" s="272"/>
      <c r="AQ276" s="272"/>
      <c r="AR276" s="272"/>
      <c r="AS276" s="273">
        <v>30</v>
      </c>
    </row>
    <row r="277" spans="1:45">
      <c r="A277" s="237"/>
      <c r="B277" s="232" t="s">
        <v>93</v>
      </c>
      <c r="C277" s="237"/>
      <c r="D277" s="101" t="s">
        <v>237</v>
      </c>
      <c r="E277" s="231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50"/>
    </row>
    <row r="278" spans="1:45">
      <c r="A278" s="237"/>
      <c r="B278" s="232" t="s">
        <v>145</v>
      </c>
      <c r="C278" s="237"/>
      <c r="D278" s="101" t="s">
        <v>237</v>
      </c>
      <c r="E278" s="231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50"/>
    </row>
    <row r="279" spans="1:45">
      <c r="A279" s="237"/>
      <c r="B279" s="251" t="s">
        <v>245</v>
      </c>
      <c r="C279" s="252"/>
      <c r="D279" s="253" t="s">
        <v>246</v>
      </c>
      <c r="E279" s="231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50"/>
    </row>
    <row r="280" spans="1:45">
      <c r="B280" s="254"/>
      <c r="C280" s="246"/>
      <c r="D280" s="255"/>
      <c r="AS280" s="250"/>
    </row>
    <row r="281" spans="1:45" ht="15">
      <c r="B281" s="225" t="s">
        <v>328</v>
      </c>
      <c r="AS281" s="226" t="s">
        <v>147</v>
      </c>
    </row>
    <row r="282" spans="1:45" ht="15">
      <c r="A282" s="256" t="s">
        <v>44</v>
      </c>
      <c r="B282" s="228" t="s">
        <v>113</v>
      </c>
      <c r="C282" s="229" t="s">
        <v>114</v>
      </c>
      <c r="D282" s="230" t="s">
        <v>128</v>
      </c>
      <c r="E282" s="231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26">
        <v>1</v>
      </c>
    </row>
    <row r="283" spans="1:45">
      <c r="A283" s="237"/>
      <c r="B283" s="234" t="s">
        <v>129</v>
      </c>
      <c r="C283" s="235" t="s">
        <v>129</v>
      </c>
      <c r="D283" s="236" t="s">
        <v>130</v>
      </c>
      <c r="E283" s="231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26" t="s">
        <v>3</v>
      </c>
    </row>
    <row r="284" spans="1:45">
      <c r="A284" s="237"/>
      <c r="B284" s="234"/>
      <c r="C284" s="235"/>
      <c r="D284" s="238" t="s">
        <v>297</v>
      </c>
      <c r="E284" s="231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26">
        <v>0</v>
      </c>
    </row>
    <row r="285" spans="1:45">
      <c r="A285" s="237"/>
      <c r="B285" s="234"/>
      <c r="C285" s="235"/>
      <c r="D285" s="239"/>
      <c r="E285" s="231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26">
        <v>0</v>
      </c>
    </row>
    <row r="286" spans="1:45">
      <c r="A286" s="237"/>
      <c r="B286" s="228">
        <v>1</v>
      </c>
      <c r="C286" s="240">
        <v>1</v>
      </c>
      <c r="D286" s="261">
        <v>120</v>
      </c>
      <c r="E286" s="262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263"/>
      <c r="AG286" s="263"/>
      <c r="AH286" s="263"/>
      <c r="AI286" s="263"/>
      <c r="AJ286" s="263"/>
      <c r="AK286" s="263"/>
      <c r="AL286" s="263"/>
      <c r="AM286" s="263"/>
      <c r="AN286" s="263"/>
      <c r="AO286" s="263"/>
      <c r="AP286" s="263"/>
      <c r="AQ286" s="263"/>
      <c r="AR286" s="263"/>
      <c r="AS286" s="264">
        <v>1</v>
      </c>
    </row>
    <row r="287" spans="1:45">
      <c r="A287" s="237"/>
      <c r="B287" s="234">
        <v>1</v>
      </c>
      <c r="C287" s="235">
        <v>2</v>
      </c>
      <c r="D287" s="265">
        <v>120</v>
      </c>
      <c r="E287" s="262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263"/>
      <c r="AG287" s="263"/>
      <c r="AH287" s="263"/>
      <c r="AI287" s="263"/>
      <c r="AJ287" s="263"/>
      <c r="AK287" s="263"/>
      <c r="AL287" s="263"/>
      <c r="AM287" s="263"/>
      <c r="AN287" s="263"/>
      <c r="AO287" s="263"/>
      <c r="AP287" s="263"/>
      <c r="AQ287" s="263"/>
      <c r="AR287" s="263"/>
      <c r="AS287" s="264">
        <v>15</v>
      </c>
    </row>
    <row r="288" spans="1:45">
      <c r="A288" s="237"/>
      <c r="B288" s="246" t="s">
        <v>142</v>
      </c>
      <c r="C288" s="247"/>
      <c r="D288" s="266">
        <v>120</v>
      </c>
      <c r="E288" s="262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263"/>
      <c r="AG288" s="263"/>
      <c r="AH288" s="263"/>
      <c r="AI288" s="263"/>
      <c r="AJ288" s="263"/>
      <c r="AK288" s="263"/>
      <c r="AL288" s="263"/>
      <c r="AM288" s="263"/>
      <c r="AN288" s="263"/>
      <c r="AO288" s="263"/>
      <c r="AP288" s="263"/>
      <c r="AQ288" s="263"/>
      <c r="AR288" s="263"/>
      <c r="AS288" s="264">
        <v>16</v>
      </c>
    </row>
    <row r="289" spans="1:45">
      <c r="A289" s="237"/>
      <c r="B289" s="232" t="s">
        <v>143</v>
      </c>
      <c r="C289" s="237"/>
      <c r="D289" s="267">
        <v>120</v>
      </c>
      <c r="E289" s="262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263"/>
      <c r="AG289" s="263"/>
      <c r="AH289" s="263"/>
      <c r="AI289" s="263"/>
      <c r="AJ289" s="263"/>
      <c r="AK289" s="263"/>
      <c r="AL289" s="263"/>
      <c r="AM289" s="263"/>
      <c r="AN289" s="263"/>
      <c r="AO289" s="263"/>
      <c r="AP289" s="263"/>
      <c r="AQ289" s="263"/>
      <c r="AR289" s="263"/>
      <c r="AS289" s="264">
        <v>120</v>
      </c>
    </row>
    <row r="290" spans="1:45">
      <c r="A290" s="237"/>
      <c r="B290" s="232" t="s">
        <v>144</v>
      </c>
      <c r="C290" s="237"/>
      <c r="D290" s="267">
        <v>0</v>
      </c>
      <c r="E290" s="262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63"/>
      <c r="AG290" s="263"/>
      <c r="AH290" s="263"/>
      <c r="AI290" s="263"/>
      <c r="AJ290" s="263"/>
      <c r="AK290" s="263"/>
      <c r="AL290" s="263"/>
      <c r="AM290" s="263"/>
      <c r="AN290" s="263"/>
      <c r="AO290" s="263"/>
      <c r="AP290" s="263"/>
      <c r="AQ290" s="263"/>
      <c r="AR290" s="263"/>
      <c r="AS290" s="264">
        <v>31</v>
      </c>
    </row>
    <row r="291" spans="1:45">
      <c r="A291" s="237"/>
      <c r="B291" s="232" t="s">
        <v>93</v>
      </c>
      <c r="C291" s="237"/>
      <c r="D291" s="101">
        <v>0</v>
      </c>
      <c r="E291" s="231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50"/>
    </row>
    <row r="292" spans="1:45">
      <c r="A292" s="237"/>
      <c r="B292" s="232" t="s">
        <v>145</v>
      </c>
      <c r="C292" s="237"/>
      <c r="D292" s="101">
        <v>0</v>
      </c>
      <c r="E292" s="231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50"/>
    </row>
    <row r="293" spans="1:45">
      <c r="A293" s="237"/>
      <c r="B293" s="251" t="s">
        <v>245</v>
      </c>
      <c r="C293" s="252"/>
      <c r="D293" s="253" t="s">
        <v>246</v>
      </c>
      <c r="E293" s="231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50"/>
    </row>
    <row r="294" spans="1:45">
      <c r="B294" s="254"/>
      <c r="C294" s="246"/>
      <c r="D294" s="255"/>
      <c r="AS294" s="250"/>
    </row>
    <row r="295" spans="1:45">
      <c r="AS295" s="250"/>
    </row>
    <row r="296" spans="1:45">
      <c r="AS296" s="250"/>
    </row>
    <row r="297" spans="1:45">
      <c r="AS297" s="250"/>
    </row>
    <row r="298" spans="1:45">
      <c r="AS298" s="250"/>
    </row>
    <row r="299" spans="1:45">
      <c r="AS299" s="250"/>
    </row>
    <row r="300" spans="1:45">
      <c r="AS300" s="250"/>
    </row>
    <row r="301" spans="1:45">
      <c r="AS301" s="250"/>
    </row>
    <row r="302" spans="1:45">
      <c r="AS302" s="250"/>
    </row>
    <row r="303" spans="1:45">
      <c r="AS303" s="250"/>
    </row>
    <row r="304" spans="1:45">
      <c r="AS304" s="250"/>
    </row>
    <row r="305" spans="45:45">
      <c r="AS305" s="250"/>
    </row>
    <row r="306" spans="45:45">
      <c r="AS306" s="250"/>
    </row>
    <row r="307" spans="45:45">
      <c r="AS307" s="250"/>
    </row>
    <row r="308" spans="45:45">
      <c r="AS308" s="250"/>
    </row>
    <row r="309" spans="45:45">
      <c r="AS309" s="250"/>
    </row>
    <row r="310" spans="45:45">
      <c r="AS310" s="250"/>
    </row>
    <row r="311" spans="45:45">
      <c r="AS311" s="250"/>
    </row>
    <row r="312" spans="45:45">
      <c r="AS312" s="250"/>
    </row>
    <row r="313" spans="45:45">
      <c r="AS313" s="250"/>
    </row>
    <row r="314" spans="45:45">
      <c r="AS314" s="250"/>
    </row>
    <row r="315" spans="45:45">
      <c r="AS315" s="250"/>
    </row>
    <row r="316" spans="45:45">
      <c r="AS316" s="250"/>
    </row>
    <row r="317" spans="45:45">
      <c r="AS317" s="250"/>
    </row>
    <row r="318" spans="45:45">
      <c r="AS318" s="250"/>
    </row>
    <row r="319" spans="45:45">
      <c r="AS319" s="250"/>
    </row>
    <row r="320" spans="45:45">
      <c r="AS320" s="250"/>
    </row>
    <row r="321" spans="45:45">
      <c r="AS321" s="250"/>
    </row>
    <row r="322" spans="45:45">
      <c r="AS322" s="250"/>
    </row>
    <row r="323" spans="45:45">
      <c r="AS323" s="250"/>
    </row>
    <row r="324" spans="45:45">
      <c r="AS324" s="250"/>
    </row>
    <row r="325" spans="45:45">
      <c r="AS325" s="250"/>
    </row>
    <row r="326" spans="45:45">
      <c r="AS326" s="250"/>
    </row>
    <row r="327" spans="45:45">
      <c r="AS327" s="250"/>
    </row>
    <row r="328" spans="45:45">
      <c r="AS328" s="250"/>
    </row>
    <row r="329" spans="45:45">
      <c r="AS329" s="250"/>
    </row>
    <row r="330" spans="45:45">
      <c r="AS330" s="250"/>
    </row>
    <row r="331" spans="45:45">
      <c r="AS331" s="250"/>
    </row>
    <row r="332" spans="45:45">
      <c r="AS332" s="250"/>
    </row>
    <row r="333" spans="45:45">
      <c r="AS333" s="250"/>
    </row>
    <row r="334" spans="45:45">
      <c r="AS334" s="250"/>
    </row>
    <row r="335" spans="45:45">
      <c r="AS335" s="250"/>
    </row>
    <row r="336" spans="45:45">
      <c r="AS336" s="250"/>
    </row>
    <row r="337" spans="45:45">
      <c r="AS337" s="250"/>
    </row>
    <row r="338" spans="45:45">
      <c r="AS338" s="250"/>
    </row>
    <row r="339" spans="45:45">
      <c r="AS339" s="250"/>
    </row>
    <row r="340" spans="45:45">
      <c r="AS340" s="250"/>
    </row>
    <row r="341" spans="45:45">
      <c r="AS341" s="250"/>
    </row>
    <row r="342" spans="45:45">
      <c r="AS342" s="250"/>
    </row>
    <row r="343" spans="45:45">
      <c r="AS343" s="250"/>
    </row>
    <row r="344" spans="45:45">
      <c r="AS344" s="250"/>
    </row>
    <row r="345" spans="45:45">
      <c r="AS345" s="250"/>
    </row>
    <row r="346" spans="45:45">
      <c r="AS346" s="250"/>
    </row>
    <row r="347" spans="45:45">
      <c r="AS347" s="279"/>
    </row>
    <row r="348" spans="45:45">
      <c r="AS348" s="280"/>
    </row>
    <row r="349" spans="45:45">
      <c r="AS349" s="280"/>
    </row>
    <row r="350" spans="45:45">
      <c r="AS350" s="280"/>
    </row>
    <row r="351" spans="45:45">
      <c r="AS351" s="280"/>
    </row>
    <row r="352" spans="45:45">
      <c r="AS352" s="280"/>
    </row>
    <row r="353" spans="45:45">
      <c r="AS353" s="280"/>
    </row>
    <row r="354" spans="45:45">
      <c r="AS354" s="280"/>
    </row>
    <row r="355" spans="45:45">
      <c r="AS355" s="280"/>
    </row>
    <row r="356" spans="45:45">
      <c r="AS356" s="280"/>
    </row>
    <row r="357" spans="45:45">
      <c r="AS357" s="280"/>
    </row>
    <row r="358" spans="45:45">
      <c r="AS358" s="280"/>
    </row>
    <row r="359" spans="45:45">
      <c r="AS359" s="280"/>
    </row>
    <row r="360" spans="45:45">
      <c r="AS360" s="280"/>
    </row>
    <row r="361" spans="45:45">
      <c r="AS361" s="280"/>
    </row>
    <row r="362" spans="45:45">
      <c r="AS362" s="280"/>
    </row>
    <row r="363" spans="45:45">
      <c r="AS363" s="280"/>
    </row>
    <row r="364" spans="45:45">
      <c r="AS364" s="280"/>
    </row>
    <row r="365" spans="45:45">
      <c r="AS365" s="280"/>
    </row>
    <row r="366" spans="45:45">
      <c r="AS366" s="280"/>
    </row>
    <row r="367" spans="45:45">
      <c r="AS367" s="280"/>
    </row>
    <row r="368" spans="45:45">
      <c r="AS368" s="280"/>
    </row>
    <row r="369" spans="45:45">
      <c r="AS369" s="280"/>
    </row>
    <row r="370" spans="45:45">
      <c r="AS370" s="280"/>
    </row>
    <row r="371" spans="45:45">
      <c r="AS371" s="280"/>
    </row>
    <row r="372" spans="45:45">
      <c r="AS372" s="280"/>
    </row>
    <row r="373" spans="45:45">
      <c r="AS373" s="280"/>
    </row>
    <row r="374" spans="45:45">
      <c r="AS374" s="280"/>
    </row>
    <row r="375" spans="45:45">
      <c r="AS375" s="280"/>
    </row>
    <row r="376" spans="45:45">
      <c r="AS376" s="280"/>
    </row>
    <row r="377" spans="45:45">
      <c r="AS377" s="280"/>
    </row>
    <row r="378" spans="45:45">
      <c r="AS378" s="280"/>
    </row>
    <row r="379" spans="45:45">
      <c r="AS379" s="280"/>
    </row>
    <row r="380" spans="45:45">
      <c r="AS380" s="280"/>
    </row>
    <row r="381" spans="45:45">
      <c r="AS381" s="28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290" priority="83" stopIfTrue="1">
      <formula>AND(ISBLANK(INDIRECT(Anlyt_LabRefLastCol)),ISBLANK(INDIRECT(Anlyt_LabRefThisCol)))</formula>
    </cfRule>
    <cfRule type="expression" dxfId="289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288" priority="85">
      <formula>AND($B6&lt;&gt;$B5,NOT(ISBLANK(INDIRECT(Anlyt_LabRefThisCol))))</formula>
    </cfRule>
  </conditionalFormatting>
  <conditionalFormatting sqref="C12">
    <cfRule type="expression" dxfId="287" priority="81" stopIfTrue="1">
      <formula>AND(ISBLANK(INDIRECT(Anlyt_LabRefLastCol)),ISBLANK(INDIRECT(Anlyt_LabRefThisCol)))</formula>
    </cfRule>
    <cfRule type="expression" dxfId="286" priority="82">
      <formula>ISBLANK(INDIRECT(Anlyt_LabRefThisCol))</formula>
    </cfRule>
  </conditionalFormatting>
  <conditionalFormatting sqref="C16:C21 C27">
    <cfRule type="expression" dxfId="285" priority="79" stopIfTrue="1">
      <formula>AND(ISBLANK(INDIRECT(Anlyt_LabRefLastCol)),ISBLANK(INDIRECT(Anlyt_LabRefThisCol)))</formula>
    </cfRule>
    <cfRule type="expression" dxfId="284" priority="80">
      <formula>ISBLANK(INDIRECT(Anlyt_LabRefThisCol))</formula>
    </cfRule>
  </conditionalFormatting>
  <conditionalFormatting sqref="C26">
    <cfRule type="expression" dxfId="283" priority="77" stopIfTrue="1">
      <formula>AND(ISBLANK(INDIRECT(Anlyt_LabRefLastCol)),ISBLANK(INDIRECT(Anlyt_LabRefThisCol)))</formula>
    </cfRule>
    <cfRule type="expression" dxfId="282" priority="78">
      <formula>ISBLANK(INDIRECT(Anlyt_LabRefThisCol))</formula>
    </cfRule>
  </conditionalFormatting>
  <conditionalFormatting sqref="C30:C35 C41">
    <cfRule type="expression" dxfId="281" priority="75" stopIfTrue="1">
      <formula>AND(ISBLANK(INDIRECT(Anlyt_LabRefLastCol)),ISBLANK(INDIRECT(Anlyt_LabRefThisCol)))</formula>
    </cfRule>
    <cfRule type="expression" dxfId="280" priority="76">
      <formula>ISBLANK(INDIRECT(Anlyt_LabRefThisCol))</formula>
    </cfRule>
  </conditionalFormatting>
  <conditionalFormatting sqref="C40">
    <cfRule type="expression" dxfId="279" priority="73" stopIfTrue="1">
      <formula>AND(ISBLANK(INDIRECT(Anlyt_LabRefLastCol)),ISBLANK(INDIRECT(Anlyt_LabRefThisCol)))</formula>
    </cfRule>
    <cfRule type="expression" dxfId="278" priority="74">
      <formula>ISBLANK(INDIRECT(Anlyt_LabRefThisCol))</formula>
    </cfRule>
  </conditionalFormatting>
  <conditionalFormatting sqref="C44:C49 C55">
    <cfRule type="expression" dxfId="277" priority="71" stopIfTrue="1">
      <formula>AND(ISBLANK(INDIRECT(Anlyt_LabRefLastCol)),ISBLANK(INDIRECT(Anlyt_LabRefThisCol)))</formula>
    </cfRule>
    <cfRule type="expression" dxfId="276" priority="72">
      <formula>ISBLANK(INDIRECT(Anlyt_LabRefThisCol))</formula>
    </cfRule>
  </conditionalFormatting>
  <conditionalFormatting sqref="C54">
    <cfRule type="expression" dxfId="275" priority="69" stopIfTrue="1">
      <formula>AND(ISBLANK(INDIRECT(Anlyt_LabRefLastCol)),ISBLANK(INDIRECT(Anlyt_LabRefThisCol)))</formula>
    </cfRule>
    <cfRule type="expression" dxfId="274" priority="70">
      <formula>ISBLANK(INDIRECT(Anlyt_LabRefThisCol))</formula>
    </cfRule>
  </conditionalFormatting>
  <conditionalFormatting sqref="C58:C63 C69">
    <cfRule type="expression" dxfId="273" priority="67" stopIfTrue="1">
      <formula>AND(ISBLANK(INDIRECT(Anlyt_LabRefLastCol)),ISBLANK(INDIRECT(Anlyt_LabRefThisCol)))</formula>
    </cfRule>
    <cfRule type="expression" dxfId="272" priority="68">
      <formula>ISBLANK(INDIRECT(Anlyt_LabRefThisCol))</formula>
    </cfRule>
  </conditionalFormatting>
  <conditionalFormatting sqref="C68">
    <cfRule type="expression" dxfId="271" priority="65" stopIfTrue="1">
      <formula>AND(ISBLANK(INDIRECT(Anlyt_LabRefLastCol)),ISBLANK(INDIRECT(Anlyt_LabRefThisCol)))</formula>
    </cfRule>
    <cfRule type="expression" dxfId="270" priority="66">
      <formula>ISBLANK(INDIRECT(Anlyt_LabRefThisCol))</formula>
    </cfRule>
  </conditionalFormatting>
  <conditionalFormatting sqref="C72:C77 C83">
    <cfRule type="expression" dxfId="269" priority="63" stopIfTrue="1">
      <formula>AND(ISBLANK(INDIRECT(Anlyt_LabRefLastCol)),ISBLANK(INDIRECT(Anlyt_LabRefThisCol)))</formula>
    </cfRule>
    <cfRule type="expression" dxfId="268" priority="64">
      <formula>ISBLANK(INDIRECT(Anlyt_LabRefThisCol))</formula>
    </cfRule>
  </conditionalFormatting>
  <conditionalFormatting sqref="C82">
    <cfRule type="expression" dxfId="267" priority="61" stopIfTrue="1">
      <formula>AND(ISBLANK(INDIRECT(Anlyt_LabRefLastCol)),ISBLANK(INDIRECT(Anlyt_LabRefThisCol)))</formula>
    </cfRule>
    <cfRule type="expression" dxfId="266" priority="62">
      <formula>ISBLANK(INDIRECT(Anlyt_LabRefThisCol))</formula>
    </cfRule>
  </conditionalFormatting>
  <conditionalFormatting sqref="C86:C91 C97">
    <cfRule type="expression" dxfId="265" priority="59" stopIfTrue="1">
      <formula>AND(ISBLANK(INDIRECT(Anlyt_LabRefLastCol)),ISBLANK(INDIRECT(Anlyt_LabRefThisCol)))</formula>
    </cfRule>
    <cfRule type="expression" dxfId="264" priority="60">
      <formula>ISBLANK(INDIRECT(Anlyt_LabRefThisCol))</formula>
    </cfRule>
  </conditionalFormatting>
  <conditionalFormatting sqref="C96">
    <cfRule type="expression" dxfId="263" priority="57" stopIfTrue="1">
      <formula>AND(ISBLANK(INDIRECT(Anlyt_LabRefLastCol)),ISBLANK(INDIRECT(Anlyt_LabRefThisCol)))</formula>
    </cfRule>
    <cfRule type="expression" dxfId="262" priority="58">
      <formula>ISBLANK(INDIRECT(Anlyt_LabRefThisCol))</formula>
    </cfRule>
  </conditionalFormatting>
  <conditionalFormatting sqref="C100:C105 C111">
    <cfRule type="expression" dxfId="261" priority="55" stopIfTrue="1">
      <formula>AND(ISBLANK(INDIRECT(Anlyt_LabRefLastCol)),ISBLANK(INDIRECT(Anlyt_LabRefThisCol)))</formula>
    </cfRule>
    <cfRule type="expression" dxfId="260" priority="56">
      <formula>ISBLANK(INDIRECT(Anlyt_LabRefThisCol))</formula>
    </cfRule>
  </conditionalFormatting>
  <conditionalFormatting sqref="C110">
    <cfRule type="expression" dxfId="259" priority="53" stopIfTrue="1">
      <formula>AND(ISBLANK(INDIRECT(Anlyt_LabRefLastCol)),ISBLANK(INDIRECT(Anlyt_LabRefThisCol)))</formula>
    </cfRule>
    <cfRule type="expression" dxfId="258" priority="54">
      <formula>ISBLANK(INDIRECT(Anlyt_LabRefThisCol))</formula>
    </cfRule>
  </conditionalFormatting>
  <conditionalFormatting sqref="C114:C119 C125">
    <cfRule type="expression" dxfId="257" priority="51" stopIfTrue="1">
      <formula>AND(ISBLANK(INDIRECT(Anlyt_LabRefLastCol)),ISBLANK(INDIRECT(Anlyt_LabRefThisCol)))</formula>
    </cfRule>
    <cfRule type="expression" dxfId="256" priority="52">
      <formula>ISBLANK(INDIRECT(Anlyt_LabRefThisCol))</formula>
    </cfRule>
  </conditionalFormatting>
  <conditionalFormatting sqref="C124">
    <cfRule type="expression" dxfId="255" priority="49" stopIfTrue="1">
      <formula>AND(ISBLANK(INDIRECT(Anlyt_LabRefLastCol)),ISBLANK(INDIRECT(Anlyt_LabRefThisCol)))</formula>
    </cfRule>
    <cfRule type="expression" dxfId="254" priority="50">
      <formula>ISBLANK(INDIRECT(Anlyt_LabRefThisCol))</formula>
    </cfRule>
  </conditionalFormatting>
  <conditionalFormatting sqref="C128:C133 C139">
    <cfRule type="expression" dxfId="253" priority="47" stopIfTrue="1">
      <formula>AND(ISBLANK(INDIRECT(Anlyt_LabRefLastCol)),ISBLANK(INDIRECT(Anlyt_LabRefThisCol)))</formula>
    </cfRule>
    <cfRule type="expression" dxfId="252" priority="48">
      <formula>ISBLANK(INDIRECT(Anlyt_LabRefThisCol))</formula>
    </cfRule>
  </conditionalFormatting>
  <conditionalFormatting sqref="C138">
    <cfRule type="expression" dxfId="251" priority="45" stopIfTrue="1">
      <formula>AND(ISBLANK(INDIRECT(Anlyt_LabRefLastCol)),ISBLANK(INDIRECT(Anlyt_LabRefThisCol)))</formula>
    </cfRule>
    <cfRule type="expression" dxfId="250" priority="46">
      <formula>ISBLANK(INDIRECT(Anlyt_LabRefThisCol))</formula>
    </cfRule>
  </conditionalFormatting>
  <conditionalFormatting sqref="C142:C147 C153">
    <cfRule type="expression" dxfId="249" priority="43" stopIfTrue="1">
      <formula>AND(ISBLANK(INDIRECT(Anlyt_LabRefLastCol)),ISBLANK(INDIRECT(Anlyt_LabRefThisCol)))</formula>
    </cfRule>
    <cfRule type="expression" dxfId="248" priority="44">
      <formula>ISBLANK(INDIRECT(Anlyt_LabRefThisCol))</formula>
    </cfRule>
  </conditionalFormatting>
  <conditionalFormatting sqref="C152">
    <cfRule type="expression" dxfId="247" priority="41" stopIfTrue="1">
      <formula>AND(ISBLANK(INDIRECT(Anlyt_LabRefLastCol)),ISBLANK(INDIRECT(Anlyt_LabRefThisCol)))</formula>
    </cfRule>
    <cfRule type="expression" dxfId="246" priority="42">
      <formula>ISBLANK(INDIRECT(Anlyt_LabRefThisCol))</formula>
    </cfRule>
  </conditionalFormatting>
  <conditionalFormatting sqref="C156:C161 C167">
    <cfRule type="expression" dxfId="245" priority="39" stopIfTrue="1">
      <formula>AND(ISBLANK(INDIRECT(Anlyt_LabRefLastCol)),ISBLANK(INDIRECT(Anlyt_LabRefThisCol)))</formula>
    </cfRule>
    <cfRule type="expression" dxfId="244" priority="40">
      <formula>ISBLANK(INDIRECT(Anlyt_LabRefThisCol))</formula>
    </cfRule>
  </conditionalFormatting>
  <conditionalFormatting sqref="C166">
    <cfRule type="expression" dxfId="243" priority="37" stopIfTrue="1">
      <formula>AND(ISBLANK(INDIRECT(Anlyt_LabRefLastCol)),ISBLANK(INDIRECT(Anlyt_LabRefThisCol)))</formula>
    </cfRule>
    <cfRule type="expression" dxfId="242" priority="38">
      <formula>ISBLANK(INDIRECT(Anlyt_LabRefThisCol))</formula>
    </cfRule>
  </conditionalFormatting>
  <conditionalFormatting sqref="C170:C175 C181">
    <cfRule type="expression" dxfId="241" priority="35" stopIfTrue="1">
      <formula>AND(ISBLANK(INDIRECT(Anlyt_LabRefLastCol)),ISBLANK(INDIRECT(Anlyt_LabRefThisCol)))</formula>
    </cfRule>
    <cfRule type="expression" dxfId="240" priority="36">
      <formula>ISBLANK(INDIRECT(Anlyt_LabRefThisCol))</formula>
    </cfRule>
  </conditionalFormatting>
  <conditionalFormatting sqref="C180">
    <cfRule type="expression" dxfId="239" priority="33" stopIfTrue="1">
      <formula>AND(ISBLANK(INDIRECT(Anlyt_LabRefLastCol)),ISBLANK(INDIRECT(Anlyt_LabRefThisCol)))</formula>
    </cfRule>
    <cfRule type="expression" dxfId="238" priority="34">
      <formula>ISBLANK(INDIRECT(Anlyt_LabRefThisCol))</formula>
    </cfRule>
  </conditionalFormatting>
  <conditionalFormatting sqref="C184:C189 C195">
    <cfRule type="expression" dxfId="237" priority="31" stopIfTrue="1">
      <formula>AND(ISBLANK(INDIRECT(Anlyt_LabRefLastCol)),ISBLANK(INDIRECT(Anlyt_LabRefThisCol)))</formula>
    </cfRule>
    <cfRule type="expression" dxfId="236" priority="32">
      <formula>ISBLANK(INDIRECT(Anlyt_LabRefThisCol))</formula>
    </cfRule>
  </conditionalFormatting>
  <conditionalFormatting sqref="C194">
    <cfRule type="expression" dxfId="235" priority="29" stopIfTrue="1">
      <formula>AND(ISBLANK(INDIRECT(Anlyt_LabRefLastCol)),ISBLANK(INDIRECT(Anlyt_LabRefThisCol)))</formula>
    </cfRule>
    <cfRule type="expression" dxfId="234" priority="30">
      <formula>ISBLANK(INDIRECT(Anlyt_LabRefThisCol))</formula>
    </cfRule>
  </conditionalFormatting>
  <conditionalFormatting sqref="C198:C203 C209">
    <cfRule type="expression" dxfId="233" priority="27" stopIfTrue="1">
      <formula>AND(ISBLANK(INDIRECT(Anlyt_LabRefLastCol)),ISBLANK(INDIRECT(Anlyt_LabRefThisCol)))</formula>
    </cfRule>
    <cfRule type="expression" dxfId="232" priority="28">
      <formula>ISBLANK(INDIRECT(Anlyt_LabRefThisCol))</formula>
    </cfRule>
  </conditionalFormatting>
  <conditionalFormatting sqref="C208">
    <cfRule type="expression" dxfId="231" priority="25" stopIfTrue="1">
      <formula>AND(ISBLANK(INDIRECT(Anlyt_LabRefLastCol)),ISBLANK(INDIRECT(Anlyt_LabRefThisCol)))</formula>
    </cfRule>
    <cfRule type="expression" dxfId="230" priority="26">
      <formula>ISBLANK(INDIRECT(Anlyt_LabRefThisCol))</formula>
    </cfRule>
  </conditionalFormatting>
  <conditionalFormatting sqref="C212:C217 C223">
    <cfRule type="expression" dxfId="229" priority="23" stopIfTrue="1">
      <formula>AND(ISBLANK(INDIRECT(Anlyt_LabRefLastCol)),ISBLANK(INDIRECT(Anlyt_LabRefThisCol)))</formula>
    </cfRule>
    <cfRule type="expression" dxfId="228" priority="24">
      <formula>ISBLANK(INDIRECT(Anlyt_LabRefThisCol))</formula>
    </cfRule>
  </conditionalFormatting>
  <conditionalFormatting sqref="C222">
    <cfRule type="expression" dxfId="227" priority="21" stopIfTrue="1">
      <formula>AND(ISBLANK(INDIRECT(Anlyt_LabRefLastCol)),ISBLANK(INDIRECT(Anlyt_LabRefThisCol)))</formula>
    </cfRule>
    <cfRule type="expression" dxfId="226" priority="22">
      <formula>ISBLANK(INDIRECT(Anlyt_LabRefThisCol))</formula>
    </cfRule>
  </conditionalFormatting>
  <conditionalFormatting sqref="C226:C231 C237">
    <cfRule type="expression" dxfId="225" priority="19" stopIfTrue="1">
      <formula>AND(ISBLANK(INDIRECT(Anlyt_LabRefLastCol)),ISBLANK(INDIRECT(Anlyt_LabRefThisCol)))</formula>
    </cfRule>
    <cfRule type="expression" dxfId="224" priority="20">
      <formula>ISBLANK(INDIRECT(Anlyt_LabRefThisCol))</formula>
    </cfRule>
  </conditionalFormatting>
  <conditionalFormatting sqref="C236">
    <cfRule type="expression" dxfId="223" priority="17" stopIfTrue="1">
      <formula>AND(ISBLANK(INDIRECT(Anlyt_LabRefLastCol)),ISBLANK(INDIRECT(Anlyt_LabRefThisCol)))</formula>
    </cfRule>
    <cfRule type="expression" dxfId="222" priority="18">
      <formula>ISBLANK(INDIRECT(Anlyt_LabRefThisCol))</formula>
    </cfRule>
  </conditionalFormatting>
  <conditionalFormatting sqref="C240:C245 C251">
    <cfRule type="expression" dxfId="221" priority="15" stopIfTrue="1">
      <formula>AND(ISBLANK(INDIRECT(Anlyt_LabRefLastCol)),ISBLANK(INDIRECT(Anlyt_LabRefThisCol)))</formula>
    </cfRule>
    <cfRule type="expression" dxfId="220" priority="16">
      <formula>ISBLANK(INDIRECT(Anlyt_LabRefThisCol))</formula>
    </cfRule>
  </conditionalFormatting>
  <conditionalFormatting sqref="C250">
    <cfRule type="expression" dxfId="219" priority="13" stopIfTrue="1">
      <formula>AND(ISBLANK(INDIRECT(Anlyt_LabRefLastCol)),ISBLANK(INDIRECT(Anlyt_LabRefThisCol)))</formula>
    </cfRule>
    <cfRule type="expression" dxfId="218" priority="14">
      <formula>ISBLANK(INDIRECT(Anlyt_LabRefThisCol))</formula>
    </cfRule>
  </conditionalFormatting>
  <conditionalFormatting sqref="C254:C259 C265">
    <cfRule type="expression" dxfId="217" priority="11" stopIfTrue="1">
      <formula>AND(ISBLANK(INDIRECT(Anlyt_LabRefLastCol)),ISBLANK(INDIRECT(Anlyt_LabRefThisCol)))</formula>
    </cfRule>
    <cfRule type="expression" dxfId="216" priority="12">
      <formula>ISBLANK(INDIRECT(Anlyt_LabRefThisCol))</formula>
    </cfRule>
  </conditionalFormatting>
  <conditionalFormatting sqref="C264">
    <cfRule type="expression" dxfId="215" priority="9" stopIfTrue="1">
      <formula>AND(ISBLANK(INDIRECT(Anlyt_LabRefLastCol)),ISBLANK(INDIRECT(Anlyt_LabRefThisCol)))</formula>
    </cfRule>
    <cfRule type="expression" dxfId="214" priority="10">
      <formula>ISBLANK(INDIRECT(Anlyt_LabRefThisCol))</formula>
    </cfRule>
  </conditionalFormatting>
  <conditionalFormatting sqref="C268:C273 C279">
    <cfRule type="expression" dxfId="213" priority="7" stopIfTrue="1">
      <formula>AND(ISBLANK(INDIRECT(Anlyt_LabRefLastCol)),ISBLANK(INDIRECT(Anlyt_LabRefThisCol)))</formula>
    </cfRule>
    <cfRule type="expression" dxfId="212" priority="8">
      <formula>ISBLANK(INDIRECT(Anlyt_LabRefThisCol))</formula>
    </cfRule>
  </conditionalFormatting>
  <conditionalFormatting sqref="C278">
    <cfRule type="expression" dxfId="211" priority="5" stopIfTrue="1">
      <formula>AND(ISBLANK(INDIRECT(Anlyt_LabRefLastCol)),ISBLANK(INDIRECT(Anlyt_LabRefThisCol)))</formula>
    </cfRule>
    <cfRule type="expression" dxfId="210" priority="6">
      <formula>ISBLANK(INDIRECT(Anlyt_LabRefThisCol))</formula>
    </cfRule>
  </conditionalFormatting>
  <conditionalFormatting sqref="C282:C287 C293">
    <cfRule type="expression" dxfId="209" priority="3" stopIfTrue="1">
      <formula>AND(ISBLANK(INDIRECT(Anlyt_LabRefLastCol)),ISBLANK(INDIRECT(Anlyt_LabRefThisCol)))</formula>
    </cfRule>
    <cfRule type="expression" dxfId="208" priority="4">
      <formula>ISBLANK(INDIRECT(Anlyt_LabRefThisCol))</formula>
    </cfRule>
  </conditionalFormatting>
  <conditionalFormatting sqref="C292">
    <cfRule type="expression" dxfId="207" priority="1" stopIfTrue="1">
      <formula>AND(ISBLANK(INDIRECT(Anlyt_LabRefLastCol)),ISBLANK(INDIRECT(Anlyt_LabRefThisCol)))</formula>
    </cfRule>
    <cfRule type="expression" dxfId="20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4" zoomScaleNormal="174" workbookViewId="0"/>
  </sheetViews>
  <sheetFormatPr defaultRowHeight="12.75"/>
  <cols>
    <col min="1" max="1" width="8.6640625" style="224" customWidth="1"/>
    <col min="2" max="3" width="7.21875" style="224" bestFit="1" customWidth="1"/>
    <col min="4" max="4" width="8.6640625" style="224" bestFit="1" customWidth="1"/>
    <col min="5" max="5" width="8.6640625" style="224" customWidth="1"/>
    <col min="6" max="13" width="8.6640625" style="224" bestFit="1" customWidth="1"/>
    <col min="14" max="15" width="8.44140625" style="224" bestFit="1" customWidth="1"/>
    <col min="16" max="38" width="8.6640625" style="224" bestFit="1" customWidth="1"/>
    <col min="39" max="39" width="7.109375" style="224" customWidth="1"/>
    <col min="40" max="44" width="8.88671875" style="224"/>
    <col min="45" max="45" width="7.21875" style="281" bestFit="1" customWidth="1"/>
    <col min="46" max="16384" width="8.88671875" style="224"/>
  </cols>
  <sheetData>
    <row r="1" spans="1:46" ht="18">
      <c r="B1" s="225" t="s">
        <v>329</v>
      </c>
      <c r="AS1" s="226" t="s">
        <v>147</v>
      </c>
    </row>
    <row r="2" spans="1:46" ht="18">
      <c r="A2" s="256" t="s">
        <v>330</v>
      </c>
      <c r="B2" s="228" t="s">
        <v>113</v>
      </c>
      <c r="C2" s="229" t="s">
        <v>114</v>
      </c>
      <c r="D2" s="230" t="s">
        <v>128</v>
      </c>
      <c r="E2" s="231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26">
        <v>1</v>
      </c>
    </row>
    <row r="3" spans="1:46">
      <c r="A3" s="237"/>
      <c r="B3" s="234" t="s">
        <v>129</v>
      </c>
      <c r="C3" s="235" t="s">
        <v>129</v>
      </c>
      <c r="D3" s="236" t="s">
        <v>130</v>
      </c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26" t="s">
        <v>1</v>
      </c>
    </row>
    <row r="4" spans="1:46">
      <c r="A4" s="237"/>
      <c r="B4" s="234"/>
      <c r="C4" s="235"/>
      <c r="D4" s="238" t="s">
        <v>331</v>
      </c>
      <c r="E4" s="231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26">
        <v>3</v>
      </c>
    </row>
    <row r="5" spans="1:46">
      <c r="A5" s="237"/>
      <c r="B5" s="234"/>
      <c r="C5" s="235"/>
      <c r="D5" s="239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26">
        <v>3</v>
      </c>
    </row>
    <row r="6" spans="1:46">
      <c r="A6" s="237"/>
      <c r="B6" s="228">
        <v>1</v>
      </c>
      <c r="C6" s="240">
        <v>1</v>
      </c>
      <c r="D6" s="277">
        <v>0.48</v>
      </c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4">
        <v>1</v>
      </c>
    </row>
    <row r="7" spans="1:46">
      <c r="A7" s="237"/>
      <c r="B7" s="234">
        <v>1</v>
      </c>
      <c r="C7" s="235">
        <v>2</v>
      </c>
      <c r="D7" s="278">
        <v>0.52</v>
      </c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4">
        <v>27</v>
      </c>
    </row>
    <row r="8" spans="1:46">
      <c r="A8" s="237"/>
      <c r="B8" s="246" t="s">
        <v>142</v>
      </c>
      <c r="C8" s="247"/>
      <c r="D8" s="248">
        <v>0.5</v>
      </c>
      <c r="E8" s="242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4">
        <v>16</v>
      </c>
    </row>
    <row r="9" spans="1:46">
      <c r="A9" s="237"/>
      <c r="B9" s="232" t="s">
        <v>143</v>
      </c>
      <c r="C9" s="237"/>
      <c r="D9" s="249">
        <v>0.5</v>
      </c>
      <c r="E9" s="24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4">
        <v>0.5</v>
      </c>
      <c r="AT9" s="226"/>
    </row>
    <row r="10" spans="1:46">
      <c r="A10" s="237"/>
      <c r="B10" s="232" t="s">
        <v>144</v>
      </c>
      <c r="C10" s="237"/>
      <c r="D10" s="249">
        <v>2.8284271247461926E-2</v>
      </c>
      <c r="E10" s="242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4">
        <v>33</v>
      </c>
    </row>
    <row r="11" spans="1:46">
      <c r="A11" s="237"/>
      <c r="B11" s="232" t="s">
        <v>93</v>
      </c>
      <c r="C11" s="237"/>
      <c r="D11" s="101">
        <v>5.6568542494923851E-2</v>
      </c>
      <c r="E11" s="231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50"/>
    </row>
    <row r="12" spans="1:46">
      <c r="A12" s="237"/>
      <c r="B12" s="232" t="s">
        <v>145</v>
      </c>
      <c r="C12" s="237"/>
      <c r="D12" s="101">
        <v>0</v>
      </c>
      <c r="E12" s="231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50"/>
    </row>
    <row r="13" spans="1:46">
      <c r="A13" s="237"/>
      <c r="B13" s="251" t="s">
        <v>245</v>
      </c>
      <c r="C13" s="252"/>
      <c r="D13" s="253" t="s">
        <v>246</v>
      </c>
      <c r="E13" s="231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50"/>
    </row>
    <row r="14" spans="1:46">
      <c r="B14" s="254"/>
      <c r="C14" s="246"/>
      <c r="D14" s="255"/>
      <c r="AS14" s="250"/>
    </row>
    <row r="15" spans="1:46">
      <c r="AS15" s="250"/>
    </row>
    <row r="16" spans="1:46">
      <c r="AS16" s="250"/>
    </row>
    <row r="17" spans="45:45">
      <c r="AS17" s="250"/>
    </row>
    <row r="18" spans="45:45">
      <c r="AS18" s="250"/>
    </row>
    <row r="19" spans="45:45">
      <c r="AS19" s="250"/>
    </row>
    <row r="20" spans="45:45">
      <c r="AS20" s="250"/>
    </row>
    <row r="21" spans="45:45">
      <c r="AS21" s="250"/>
    </row>
    <row r="22" spans="45:45">
      <c r="AS22" s="250"/>
    </row>
    <row r="23" spans="45:45">
      <c r="AS23" s="250"/>
    </row>
    <row r="24" spans="45:45">
      <c r="AS24" s="250"/>
    </row>
    <row r="25" spans="45:45">
      <c r="AS25" s="250"/>
    </row>
    <row r="26" spans="45:45">
      <c r="AS26" s="250"/>
    </row>
    <row r="27" spans="45:45">
      <c r="AS27" s="250"/>
    </row>
    <row r="28" spans="45:45">
      <c r="AS28" s="250"/>
    </row>
    <row r="29" spans="45:45">
      <c r="AS29" s="250"/>
    </row>
    <row r="30" spans="45:45">
      <c r="AS30" s="250"/>
    </row>
    <row r="31" spans="45:45">
      <c r="AS31" s="250"/>
    </row>
    <row r="32" spans="45:45">
      <c r="AS32" s="250"/>
    </row>
    <row r="33" spans="45:45">
      <c r="AS33" s="250"/>
    </row>
    <row r="34" spans="45:45">
      <c r="AS34" s="250"/>
    </row>
    <row r="35" spans="45:45">
      <c r="AS35" s="250"/>
    </row>
    <row r="36" spans="45:45">
      <c r="AS36" s="250"/>
    </row>
    <row r="37" spans="45:45">
      <c r="AS37" s="250"/>
    </row>
    <row r="38" spans="45:45">
      <c r="AS38" s="250"/>
    </row>
    <row r="39" spans="45:45">
      <c r="AS39" s="250"/>
    </row>
    <row r="40" spans="45:45">
      <c r="AS40" s="250"/>
    </row>
    <row r="41" spans="45:45">
      <c r="AS41" s="250"/>
    </row>
    <row r="42" spans="45:45">
      <c r="AS42" s="250"/>
    </row>
    <row r="43" spans="45:45">
      <c r="AS43" s="250"/>
    </row>
    <row r="44" spans="45:45">
      <c r="AS44" s="250"/>
    </row>
    <row r="45" spans="45:45">
      <c r="AS45" s="250"/>
    </row>
    <row r="46" spans="45:45">
      <c r="AS46" s="250"/>
    </row>
    <row r="47" spans="45:45">
      <c r="AS47" s="250"/>
    </row>
    <row r="48" spans="45:45">
      <c r="AS48" s="250"/>
    </row>
    <row r="49" spans="45:45">
      <c r="AS49" s="250"/>
    </row>
    <row r="50" spans="45:45">
      <c r="AS50" s="250"/>
    </row>
    <row r="51" spans="45:45">
      <c r="AS51" s="250"/>
    </row>
    <row r="52" spans="45:45">
      <c r="AS52" s="250"/>
    </row>
    <row r="53" spans="45:45">
      <c r="AS53" s="250"/>
    </row>
    <row r="54" spans="45:45">
      <c r="AS54" s="250"/>
    </row>
    <row r="55" spans="45:45">
      <c r="AS55" s="250"/>
    </row>
    <row r="56" spans="45:45">
      <c r="AS56" s="250"/>
    </row>
    <row r="57" spans="45:45">
      <c r="AS57" s="250"/>
    </row>
    <row r="58" spans="45:45">
      <c r="AS58" s="250"/>
    </row>
    <row r="59" spans="45:45">
      <c r="AS59" s="250"/>
    </row>
    <row r="60" spans="45:45">
      <c r="AS60" s="250"/>
    </row>
    <row r="61" spans="45:45">
      <c r="AS61" s="250"/>
    </row>
    <row r="62" spans="45:45">
      <c r="AS62" s="250"/>
    </row>
    <row r="63" spans="45:45">
      <c r="AS63" s="250"/>
    </row>
    <row r="64" spans="45:45">
      <c r="AS64" s="250"/>
    </row>
    <row r="65" spans="45:45">
      <c r="AS65" s="250"/>
    </row>
    <row r="66" spans="45:45">
      <c r="AS66" s="250"/>
    </row>
    <row r="67" spans="45:45">
      <c r="AS67" s="279"/>
    </row>
    <row r="68" spans="45:45">
      <c r="AS68" s="280"/>
    </row>
    <row r="69" spans="45:45">
      <c r="AS69" s="280"/>
    </row>
    <row r="70" spans="45:45">
      <c r="AS70" s="280"/>
    </row>
    <row r="71" spans="45:45">
      <c r="AS71" s="280"/>
    </row>
    <row r="72" spans="45:45">
      <c r="AS72" s="280"/>
    </row>
    <row r="73" spans="45:45">
      <c r="AS73" s="280"/>
    </row>
    <row r="74" spans="45:45">
      <c r="AS74" s="280"/>
    </row>
    <row r="75" spans="45:45">
      <c r="AS75" s="280"/>
    </row>
    <row r="76" spans="45:45">
      <c r="AS76" s="280"/>
    </row>
    <row r="77" spans="45:45">
      <c r="AS77" s="280"/>
    </row>
    <row r="78" spans="45:45">
      <c r="AS78" s="280"/>
    </row>
    <row r="79" spans="45:45">
      <c r="AS79" s="280"/>
    </row>
    <row r="80" spans="45:45">
      <c r="AS80" s="280"/>
    </row>
    <row r="81" spans="45:45">
      <c r="AS81" s="280"/>
    </row>
    <row r="82" spans="45:45">
      <c r="AS82" s="280"/>
    </row>
    <row r="83" spans="45:45">
      <c r="AS83" s="280"/>
    </row>
    <row r="84" spans="45:45">
      <c r="AS84" s="280"/>
    </row>
    <row r="85" spans="45:45">
      <c r="AS85" s="280"/>
    </row>
    <row r="86" spans="45:45">
      <c r="AS86" s="280"/>
    </row>
    <row r="87" spans="45:45">
      <c r="AS87" s="280"/>
    </row>
    <row r="88" spans="45:45">
      <c r="AS88" s="280"/>
    </row>
    <row r="89" spans="45:45">
      <c r="AS89" s="280"/>
    </row>
    <row r="90" spans="45:45">
      <c r="AS90" s="280"/>
    </row>
    <row r="91" spans="45:45">
      <c r="AS91" s="280"/>
    </row>
    <row r="92" spans="45:45">
      <c r="AS92" s="280"/>
    </row>
    <row r="93" spans="45:45">
      <c r="AS93" s="280"/>
    </row>
    <row r="94" spans="45:45">
      <c r="AS94" s="280"/>
    </row>
    <row r="95" spans="45:45">
      <c r="AS95" s="280"/>
    </row>
    <row r="96" spans="45:45">
      <c r="AS96" s="280"/>
    </row>
    <row r="97" spans="45:45">
      <c r="AS97" s="280"/>
    </row>
    <row r="98" spans="45:45">
      <c r="AS98" s="280"/>
    </row>
    <row r="99" spans="45:45">
      <c r="AS99" s="280"/>
    </row>
    <row r="100" spans="45:45">
      <c r="AS100" s="280"/>
    </row>
    <row r="101" spans="45:45">
      <c r="AS101" s="280"/>
    </row>
  </sheetData>
  <dataConsolidate/>
  <conditionalFormatting sqref="C2:C11 C13:C14 D2:D14">
    <cfRule type="expression" dxfId="205" priority="3" stopIfTrue="1">
      <formula>AND(ISBLANK(INDIRECT(Anlyt_LabRefLastCol)),ISBLANK(INDIRECT(Anlyt_LabRefThisCol)))</formula>
    </cfRule>
    <cfRule type="expression" dxfId="204" priority="4">
      <formula>ISBLANK(INDIRECT(Anlyt_LabRefThisCol))</formula>
    </cfRule>
  </conditionalFormatting>
  <conditionalFormatting sqref="B6:D7">
    <cfRule type="expression" dxfId="203" priority="5">
      <formula>AND($B6&lt;&gt;$B5,NOT(ISBLANK(INDIRECT(Anlyt_LabRefThisCol))))</formula>
    </cfRule>
  </conditionalFormatting>
  <conditionalFormatting sqref="C12">
    <cfRule type="expression" dxfId="202" priority="1" stopIfTrue="1">
      <formula>AND(ISBLANK(INDIRECT(Anlyt_LabRefLastCol)),ISBLANK(INDIRECT(Anlyt_LabRefThisCol)))</formula>
    </cfRule>
    <cfRule type="expression" dxfId="20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topLeftCell="A25" zoomScale="174" zoomScaleNormal="174" workbookViewId="0"/>
  </sheetViews>
  <sheetFormatPr defaultRowHeight="12.75"/>
  <cols>
    <col min="1" max="1" width="8.6640625" style="224" customWidth="1"/>
    <col min="2" max="3" width="7.21875" style="224" bestFit="1" customWidth="1"/>
    <col min="4" max="4" width="8.6640625" style="224" bestFit="1" customWidth="1"/>
    <col min="5" max="5" width="8.6640625" style="224" customWidth="1"/>
    <col min="6" max="13" width="8.6640625" style="224" bestFit="1" customWidth="1"/>
    <col min="14" max="15" width="8.44140625" style="224" bestFit="1" customWidth="1"/>
    <col min="16" max="38" width="8.6640625" style="224" bestFit="1" customWidth="1"/>
    <col min="39" max="39" width="7.109375" style="224" customWidth="1"/>
    <col min="40" max="44" width="8.88671875" style="224"/>
    <col min="45" max="45" width="7.21875" style="281" bestFit="1" customWidth="1"/>
    <col min="46" max="16384" width="8.88671875" style="224"/>
  </cols>
  <sheetData>
    <row r="1" spans="1:46" ht="15">
      <c r="B1" s="225" t="s">
        <v>243</v>
      </c>
      <c r="AS1" s="226" t="s">
        <v>147</v>
      </c>
    </row>
    <row r="2" spans="1:46" ht="15">
      <c r="A2" s="227" t="s">
        <v>4</v>
      </c>
      <c r="B2" s="228" t="s">
        <v>113</v>
      </c>
      <c r="C2" s="229" t="s">
        <v>114</v>
      </c>
      <c r="D2" s="230" t="s">
        <v>128</v>
      </c>
      <c r="E2" s="231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26">
        <v>1</v>
      </c>
    </row>
    <row r="3" spans="1:46">
      <c r="A3" s="233"/>
      <c r="B3" s="234" t="s">
        <v>129</v>
      </c>
      <c r="C3" s="235" t="s">
        <v>129</v>
      </c>
      <c r="D3" s="236" t="s">
        <v>130</v>
      </c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26" t="s">
        <v>3</v>
      </c>
    </row>
    <row r="4" spans="1:46">
      <c r="A4" s="237"/>
      <c r="B4" s="234"/>
      <c r="C4" s="235"/>
      <c r="D4" s="238" t="s">
        <v>244</v>
      </c>
      <c r="E4" s="231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26">
        <v>3</v>
      </c>
    </row>
    <row r="5" spans="1:46">
      <c r="A5" s="237"/>
      <c r="B5" s="234"/>
      <c r="C5" s="235"/>
      <c r="D5" s="239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26">
        <v>3</v>
      </c>
    </row>
    <row r="6" spans="1:46">
      <c r="A6" s="237"/>
      <c r="B6" s="228">
        <v>1</v>
      </c>
      <c r="C6" s="240">
        <v>1</v>
      </c>
      <c r="D6" s="241" t="s">
        <v>111</v>
      </c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4">
        <v>1</v>
      </c>
    </row>
    <row r="7" spans="1:46">
      <c r="A7" s="237"/>
      <c r="B7" s="234">
        <v>1</v>
      </c>
      <c r="C7" s="235">
        <v>2</v>
      </c>
      <c r="D7" s="245" t="s">
        <v>111</v>
      </c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4">
        <v>1</v>
      </c>
    </row>
    <row r="8" spans="1:46">
      <c r="A8" s="237"/>
      <c r="B8" s="246" t="s">
        <v>142</v>
      </c>
      <c r="C8" s="247"/>
      <c r="D8" s="248" t="s">
        <v>237</v>
      </c>
      <c r="E8" s="242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4">
        <v>16</v>
      </c>
    </row>
    <row r="9" spans="1:46">
      <c r="A9" s="237"/>
      <c r="B9" s="232" t="s">
        <v>143</v>
      </c>
      <c r="C9" s="237"/>
      <c r="D9" s="249" t="s">
        <v>237</v>
      </c>
      <c r="E9" s="24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4" t="s">
        <v>111</v>
      </c>
      <c r="AT9" s="226"/>
    </row>
    <row r="10" spans="1:46">
      <c r="A10" s="237"/>
      <c r="B10" s="232" t="s">
        <v>144</v>
      </c>
      <c r="C10" s="237"/>
      <c r="D10" s="249" t="s">
        <v>237</v>
      </c>
      <c r="E10" s="242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4">
        <v>7</v>
      </c>
    </row>
    <row r="11" spans="1:46">
      <c r="A11" s="237"/>
      <c r="B11" s="232" t="s">
        <v>93</v>
      </c>
      <c r="C11" s="237"/>
      <c r="D11" s="101" t="s">
        <v>237</v>
      </c>
      <c r="E11" s="231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50"/>
    </row>
    <row r="12" spans="1:46">
      <c r="A12" s="237"/>
      <c r="B12" s="232" t="s">
        <v>145</v>
      </c>
      <c r="C12" s="237"/>
      <c r="D12" s="101" t="s">
        <v>237</v>
      </c>
      <c r="E12" s="231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50"/>
    </row>
    <row r="13" spans="1:46">
      <c r="A13" s="237"/>
      <c r="B13" s="251" t="s">
        <v>245</v>
      </c>
      <c r="C13" s="252"/>
      <c r="D13" s="253" t="s">
        <v>246</v>
      </c>
      <c r="E13" s="231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50"/>
    </row>
    <row r="14" spans="1:46">
      <c r="B14" s="254"/>
      <c r="C14" s="246"/>
      <c r="D14" s="255"/>
      <c r="AS14" s="250"/>
    </row>
    <row r="15" spans="1:46" ht="15">
      <c r="B15" s="225" t="s">
        <v>247</v>
      </c>
      <c r="AS15" s="226" t="s">
        <v>147</v>
      </c>
    </row>
    <row r="16" spans="1:46" ht="15">
      <c r="A16" s="256" t="s">
        <v>7</v>
      </c>
      <c r="B16" s="228" t="s">
        <v>113</v>
      </c>
      <c r="C16" s="229" t="s">
        <v>114</v>
      </c>
      <c r="D16" s="230" t="s">
        <v>128</v>
      </c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26">
        <v>1</v>
      </c>
    </row>
    <row r="17" spans="1:45">
      <c r="A17" s="237"/>
      <c r="B17" s="234" t="s">
        <v>129</v>
      </c>
      <c r="C17" s="235" t="s">
        <v>129</v>
      </c>
      <c r="D17" s="236" t="s">
        <v>130</v>
      </c>
      <c r="E17" s="231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26" t="s">
        <v>3</v>
      </c>
    </row>
    <row r="18" spans="1:45">
      <c r="A18" s="237"/>
      <c r="B18" s="234"/>
      <c r="C18" s="235"/>
      <c r="D18" s="238" t="s">
        <v>244</v>
      </c>
      <c r="E18" s="231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26">
        <v>2</v>
      </c>
    </row>
    <row r="19" spans="1:45">
      <c r="A19" s="237"/>
      <c r="B19" s="234"/>
      <c r="C19" s="235"/>
      <c r="D19" s="239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26">
        <v>2</v>
      </c>
    </row>
    <row r="20" spans="1:45">
      <c r="A20" s="237"/>
      <c r="B20" s="228">
        <v>1</v>
      </c>
      <c r="C20" s="240">
        <v>1</v>
      </c>
      <c r="D20" s="257">
        <v>0.4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26">
        <v>1</v>
      </c>
    </row>
    <row r="21" spans="1:45">
      <c r="A21" s="237"/>
      <c r="B21" s="234">
        <v>1</v>
      </c>
      <c r="C21" s="235">
        <v>2</v>
      </c>
      <c r="D21" s="258">
        <v>0.6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26">
        <v>2</v>
      </c>
    </row>
    <row r="22" spans="1:45">
      <c r="A22" s="237"/>
      <c r="B22" s="246" t="s">
        <v>142</v>
      </c>
      <c r="C22" s="247"/>
      <c r="D22" s="259">
        <v>0.5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26">
        <v>16</v>
      </c>
    </row>
    <row r="23" spans="1:45">
      <c r="A23" s="237"/>
      <c r="B23" s="232" t="s">
        <v>143</v>
      </c>
      <c r="C23" s="237"/>
      <c r="D23" s="260">
        <v>0.5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26">
        <v>0.5</v>
      </c>
    </row>
    <row r="24" spans="1:45">
      <c r="A24" s="237"/>
      <c r="B24" s="232" t="s">
        <v>144</v>
      </c>
      <c r="C24" s="237"/>
      <c r="D24" s="249">
        <v>0.14142135623730956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26">
        <v>8</v>
      </c>
    </row>
    <row r="25" spans="1:45">
      <c r="A25" s="237"/>
      <c r="B25" s="232" t="s">
        <v>93</v>
      </c>
      <c r="C25" s="237"/>
      <c r="D25" s="101">
        <v>0.28284271247461912</v>
      </c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50"/>
    </row>
    <row r="26" spans="1:45">
      <c r="A26" s="237"/>
      <c r="B26" s="232" t="s">
        <v>145</v>
      </c>
      <c r="C26" s="237"/>
      <c r="D26" s="101">
        <v>0</v>
      </c>
      <c r="E26" s="231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50"/>
    </row>
    <row r="27" spans="1:45">
      <c r="A27" s="237"/>
      <c r="B27" s="251" t="s">
        <v>245</v>
      </c>
      <c r="C27" s="252"/>
      <c r="D27" s="253" t="s">
        <v>246</v>
      </c>
      <c r="E27" s="231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50"/>
    </row>
    <row r="28" spans="1:45">
      <c r="B28" s="254"/>
      <c r="C28" s="246"/>
      <c r="D28" s="255"/>
      <c r="AS28" s="250"/>
    </row>
    <row r="29" spans="1:45" ht="15">
      <c r="B29" s="225" t="s">
        <v>248</v>
      </c>
      <c r="AS29" s="226" t="s">
        <v>147</v>
      </c>
    </row>
    <row r="30" spans="1:45" ht="15">
      <c r="A30" s="256" t="s">
        <v>10</v>
      </c>
      <c r="B30" s="228" t="s">
        <v>113</v>
      </c>
      <c r="C30" s="229" t="s">
        <v>114</v>
      </c>
      <c r="D30" s="230" t="s">
        <v>128</v>
      </c>
      <c r="E30" s="231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26">
        <v>1</v>
      </c>
    </row>
    <row r="31" spans="1:45">
      <c r="A31" s="237"/>
      <c r="B31" s="234" t="s">
        <v>129</v>
      </c>
      <c r="C31" s="235" t="s">
        <v>129</v>
      </c>
      <c r="D31" s="236" t="s">
        <v>130</v>
      </c>
      <c r="E31" s="231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26" t="s">
        <v>3</v>
      </c>
    </row>
    <row r="32" spans="1:45">
      <c r="A32" s="237"/>
      <c r="B32" s="234"/>
      <c r="C32" s="235"/>
      <c r="D32" s="238" t="s">
        <v>244</v>
      </c>
      <c r="E32" s="231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26">
        <v>0</v>
      </c>
    </row>
    <row r="33" spans="1:45">
      <c r="A33" s="237"/>
      <c r="B33" s="234"/>
      <c r="C33" s="235"/>
      <c r="D33" s="239"/>
      <c r="E33" s="231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26">
        <v>0</v>
      </c>
    </row>
    <row r="34" spans="1:45">
      <c r="A34" s="237"/>
      <c r="B34" s="228">
        <v>1</v>
      </c>
      <c r="C34" s="240">
        <v>1</v>
      </c>
      <c r="D34" s="261">
        <v>267</v>
      </c>
      <c r="E34" s="262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4">
        <v>1</v>
      </c>
    </row>
    <row r="35" spans="1:45">
      <c r="A35" s="237"/>
      <c r="B35" s="234">
        <v>1</v>
      </c>
      <c r="C35" s="235">
        <v>2</v>
      </c>
      <c r="D35" s="265">
        <v>268</v>
      </c>
      <c r="E35" s="262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4">
        <v>3</v>
      </c>
    </row>
    <row r="36" spans="1:45">
      <c r="A36" s="237"/>
      <c r="B36" s="246" t="s">
        <v>142</v>
      </c>
      <c r="C36" s="247"/>
      <c r="D36" s="266">
        <v>267.5</v>
      </c>
      <c r="E36" s="262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4">
        <v>16</v>
      </c>
    </row>
    <row r="37" spans="1:45">
      <c r="A37" s="237"/>
      <c r="B37" s="232" t="s">
        <v>143</v>
      </c>
      <c r="C37" s="237"/>
      <c r="D37" s="267">
        <v>267.5</v>
      </c>
      <c r="E37" s="262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4">
        <v>267.5</v>
      </c>
    </row>
    <row r="38" spans="1:45">
      <c r="A38" s="237"/>
      <c r="B38" s="232" t="s">
        <v>144</v>
      </c>
      <c r="C38" s="237"/>
      <c r="D38" s="267">
        <v>0.70710678118654757</v>
      </c>
      <c r="E38" s="262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4">
        <v>9</v>
      </c>
    </row>
    <row r="39" spans="1:45">
      <c r="A39" s="237"/>
      <c r="B39" s="232" t="s">
        <v>93</v>
      </c>
      <c r="C39" s="237"/>
      <c r="D39" s="101">
        <v>2.643389836211393E-3</v>
      </c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50"/>
    </row>
    <row r="40" spans="1:45">
      <c r="A40" s="237"/>
      <c r="B40" s="232" t="s">
        <v>145</v>
      </c>
      <c r="C40" s="237"/>
      <c r="D40" s="101">
        <v>0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50"/>
    </row>
    <row r="41" spans="1:45">
      <c r="A41" s="237"/>
      <c r="B41" s="251" t="s">
        <v>245</v>
      </c>
      <c r="C41" s="252"/>
      <c r="D41" s="253" t="s">
        <v>246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50"/>
    </row>
    <row r="42" spans="1:45">
      <c r="B42" s="254"/>
      <c r="C42" s="246"/>
      <c r="D42" s="255"/>
      <c r="AS42" s="250"/>
    </row>
    <row r="43" spans="1:45" ht="15">
      <c r="B43" s="225" t="s">
        <v>249</v>
      </c>
      <c r="AS43" s="226" t="s">
        <v>147</v>
      </c>
    </row>
    <row r="44" spans="1:45" ht="15">
      <c r="A44" s="256" t="s">
        <v>13</v>
      </c>
      <c r="B44" s="228" t="s">
        <v>113</v>
      </c>
      <c r="C44" s="229" t="s">
        <v>114</v>
      </c>
      <c r="D44" s="230" t="s">
        <v>128</v>
      </c>
      <c r="E44" s="231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26">
        <v>1</v>
      </c>
    </row>
    <row r="45" spans="1:45">
      <c r="A45" s="237"/>
      <c r="B45" s="234" t="s">
        <v>129</v>
      </c>
      <c r="C45" s="235" t="s">
        <v>129</v>
      </c>
      <c r="D45" s="236" t="s">
        <v>130</v>
      </c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26" t="s">
        <v>3</v>
      </c>
    </row>
    <row r="46" spans="1:45">
      <c r="A46" s="237"/>
      <c r="B46" s="234"/>
      <c r="C46" s="235"/>
      <c r="D46" s="238" t="s">
        <v>244</v>
      </c>
      <c r="E46" s="231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26">
        <v>2</v>
      </c>
    </row>
    <row r="47" spans="1:45">
      <c r="A47" s="237"/>
      <c r="B47" s="234"/>
      <c r="C47" s="235"/>
      <c r="D47" s="239"/>
      <c r="E47" s="231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26">
        <v>2</v>
      </c>
    </row>
    <row r="48" spans="1:45">
      <c r="A48" s="237"/>
      <c r="B48" s="228">
        <v>1</v>
      </c>
      <c r="C48" s="240">
        <v>1</v>
      </c>
      <c r="D48" s="257">
        <v>1.2</v>
      </c>
      <c r="E48" s="231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26">
        <v>1</v>
      </c>
    </row>
    <row r="49" spans="1:45">
      <c r="A49" s="237"/>
      <c r="B49" s="234">
        <v>1</v>
      </c>
      <c r="C49" s="235">
        <v>2</v>
      </c>
      <c r="D49" s="258">
        <v>1.6</v>
      </c>
      <c r="E49" s="231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26">
        <v>4</v>
      </c>
    </row>
    <row r="50" spans="1:45">
      <c r="A50" s="237"/>
      <c r="B50" s="246" t="s">
        <v>142</v>
      </c>
      <c r="C50" s="247"/>
      <c r="D50" s="259">
        <v>1.4</v>
      </c>
      <c r="E50" s="231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26">
        <v>16</v>
      </c>
    </row>
    <row r="51" spans="1:45">
      <c r="A51" s="237"/>
      <c r="B51" s="232" t="s">
        <v>143</v>
      </c>
      <c r="C51" s="237"/>
      <c r="D51" s="260">
        <v>1.4</v>
      </c>
      <c r="E51" s="231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26">
        <v>1.4</v>
      </c>
    </row>
    <row r="52" spans="1:45">
      <c r="A52" s="237"/>
      <c r="B52" s="232" t="s">
        <v>144</v>
      </c>
      <c r="C52" s="237"/>
      <c r="D52" s="249">
        <v>0.2828427124746199</v>
      </c>
      <c r="E52" s="231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26">
        <v>10</v>
      </c>
    </row>
    <row r="53" spans="1:45">
      <c r="A53" s="237"/>
      <c r="B53" s="232" t="s">
        <v>93</v>
      </c>
      <c r="C53" s="237"/>
      <c r="D53" s="101">
        <v>0.2020305089104428</v>
      </c>
      <c r="E53" s="231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50"/>
    </row>
    <row r="54" spans="1:45">
      <c r="A54" s="237"/>
      <c r="B54" s="232" t="s">
        <v>145</v>
      </c>
      <c r="C54" s="237"/>
      <c r="D54" s="101">
        <v>0</v>
      </c>
      <c r="E54" s="231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50"/>
    </row>
    <row r="55" spans="1:45">
      <c r="A55" s="237"/>
      <c r="B55" s="251" t="s">
        <v>245</v>
      </c>
      <c r="C55" s="252"/>
      <c r="D55" s="253" t="s">
        <v>246</v>
      </c>
      <c r="E55" s="231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50"/>
    </row>
    <row r="56" spans="1:45">
      <c r="B56" s="254"/>
      <c r="C56" s="246"/>
      <c r="D56" s="255"/>
      <c r="AS56" s="250"/>
    </row>
    <row r="57" spans="1:45" ht="15">
      <c r="B57" s="225" t="s">
        <v>250</v>
      </c>
      <c r="AS57" s="226" t="s">
        <v>147</v>
      </c>
    </row>
    <row r="58" spans="1:45" ht="15">
      <c r="A58" s="256" t="s">
        <v>16</v>
      </c>
      <c r="B58" s="228" t="s">
        <v>113</v>
      </c>
      <c r="C58" s="229" t="s">
        <v>114</v>
      </c>
      <c r="D58" s="230" t="s">
        <v>128</v>
      </c>
      <c r="E58" s="231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26">
        <v>1</v>
      </c>
    </row>
    <row r="59" spans="1:45">
      <c r="A59" s="237"/>
      <c r="B59" s="234" t="s">
        <v>129</v>
      </c>
      <c r="C59" s="235" t="s">
        <v>129</v>
      </c>
      <c r="D59" s="236" t="s">
        <v>130</v>
      </c>
      <c r="E59" s="231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26" t="s">
        <v>3</v>
      </c>
    </row>
    <row r="60" spans="1:45">
      <c r="A60" s="237"/>
      <c r="B60" s="234"/>
      <c r="C60" s="235"/>
      <c r="D60" s="238" t="s">
        <v>244</v>
      </c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26">
        <v>3</v>
      </c>
    </row>
    <row r="61" spans="1:45">
      <c r="A61" s="237"/>
      <c r="B61" s="234"/>
      <c r="C61" s="235"/>
      <c r="D61" s="239"/>
      <c r="E61" s="231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26">
        <v>3</v>
      </c>
    </row>
    <row r="62" spans="1:45">
      <c r="A62" s="237"/>
      <c r="B62" s="228">
        <v>1</v>
      </c>
      <c r="C62" s="240">
        <v>1</v>
      </c>
      <c r="D62" s="241" t="s">
        <v>152</v>
      </c>
      <c r="E62" s="242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4">
        <v>1</v>
      </c>
    </row>
    <row r="63" spans="1:45">
      <c r="A63" s="237"/>
      <c r="B63" s="234">
        <v>1</v>
      </c>
      <c r="C63" s="235">
        <v>2</v>
      </c>
      <c r="D63" s="245" t="s">
        <v>152</v>
      </c>
      <c r="E63" s="242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4">
        <v>5</v>
      </c>
    </row>
    <row r="64" spans="1:45">
      <c r="A64" s="237"/>
      <c r="B64" s="246" t="s">
        <v>142</v>
      </c>
      <c r="C64" s="247"/>
      <c r="D64" s="248" t="s">
        <v>237</v>
      </c>
      <c r="E64" s="242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4">
        <v>16</v>
      </c>
    </row>
    <row r="65" spans="1:45">
      <c r="A65" s="237"/>
      <c r="B65" s="232" t="s">
        <v>143</v>
      </c>
      <c r="C65" s="237"/>
      <c r="D65" s="249" t="s">
        <v>237</v>
      </c>
      <c r="E65" s="242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4" t="s">
        <v>152</v>
      </c>
    </row>
    <row r="66" spans="1:45">
      <c r="A66" s="237"/>
      <c r="B66" s="232" t="s">
        <v>144</v>
      </c>
      <c r="C66" s="237"/>
      <c r="D66" s="249" t="s">
        <v>237</v>
      </c>
      <c r="E66" s="242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4">
        <v>11</v>
      </c>
    </row>
    <row r="67" spans="1:45">
      <c r="A67" s="237"/>
      <c r="B67" s="232" t="s">
        <v>93</v>
      </c>
      <c r="C67" s="237"/>
      <c r="D67" s="101" t="s">
        <v>237</v>
      </c>
      <c r="E67" s="231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50"/>
    </row>
    <row r="68" spans="1:45">
      <c r="A68" s="237"/>
      <c r="B68" s="232" t="s">
        <v>145</v>
      </c>
      <c r="C68" s="237"/>
      <c r="D68" s="101" t="s">
        <v>237</v>
      </c>
      <c r="E68" s="231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50"/>
    </row>
    <row r="69" spans="1:45">
      <c r="A69" s="237"/>
      <c r="B69" s="251" t="s">
        <v>245</v>
      </c>
      <c r="C69" s="252"/>
      <c r="D69" s="253" t="s">
        <v>246</v>
      </c>
      <c r="E69" s="231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50"/>
    </row>
    <row r="70" spans="1:45">
      <c r="B70" s="254"/>
      <c r="C70" s="246"/>
      <c r="D70" s="255"/>
      <c r="AS70" s="250"/>
    </row>
    <row r="71" spans="1:45" ht="15">
      <c r="B71" s="225" t="s">
        <v>251</v>
      </c>
      <c r="AS71" s="226" t="s">
        <v>147</v>
      </c>
    </row>
    <row r="72" spans="1:45" ht="15">
      <c r="A72" s="256" t="s">
        <v>19</v>
      </c>
      <c r="B72" s="228" t="s">
        <v>113</v>
      </c>
      <c r="C72" s="229" t="s">
        <v>114</v>
      </c>
      <c r="D72" s="230" t="s">
        <v>128</v>
      </c>
      <c r="E72" s="231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26">
        <v>1</v>
      </c>
    </row>
    <row r="73" spans="1:45">
      <c r="A73" s="237"/>
      <c r="B73" s="234" t="s">
        <v>129</v>
      </c>
      <c r="C73" s="235" t="s">
        <v>129</v>
      </c>
      <c r="D73" s="236" t="s">
        <v>130</v>
      </c>
      <c r="E73" s="231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26" t="s">
        <v>3</v>
      </c>
    </row>
    <row r="74" spans="1:45">
      <c r="A74" s="237"/>
      <c r="B74" s="234"/>
      <c r="C74" s="235"/>
      <c r="D74" s="238" t="s">
        <v>244</v>
      </c>
      <c r="E74" s="231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26">
        <v>2</v>
      </c>
    </row>
    <row r="75" spans="1:45">
      <c r="A75" s="237"/>
      <c r="B75" s="234"/>
      <c r="C75" s="235"/>
      <c r="D75" s="239"/>
      <c r="E75" s="231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26">
        <v>2</v>
      </c>
    </row>
    <row r="76" spans="1:45">
      <c r="A76" s="237"/>
      <c r="B76" s="228">
        <v>1</v>
      </c>
      <c r="C76" s="240">
        <v>1</v>
      </c>
      <c r="D76" s="268" t="s">
        <v>111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26">
        <v>1</v>
      </c>
    </row>
    <row r="77" spans="1:45">
      <c r="A77" s="237"/>
      <c r="B77" s="234">
        <v>1</v>
      </c>
      <c r="C77" s="235">
        <v>2</v>
      </c>
      <c r="D77" s="269" t="s">
        <v>111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26">
        <v>6</v>
      </c>
    </row>
    <row r="78" spans="1:45">
      <c r="A78" s="237"/>
      <c r="B78" s="246" t="s">
        <v>142</v>
      </c>
      <c r="C78" s="247"/>
      <c r="D78" s="259" t="s">
        <v>237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26">
        <v>16</v>
      </c>
    </row>
    <row r="79" spans="1:45">
      <c r="A79" s="237"/>
      <c r="B79" s="232" t="s">
        <v>143</v>
      </c>
      <c r="C79" s="237"/>
      <c r="D79" s="260" t="s">
        <v>237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26" t="s">
        <v>111</v>
      </c>
    </row>
    <row r="80" spans="1:45">
      <c r="A80" s="237"/>
      <c r="B80" s="232" t="s">
        <v>144</v>
      </c>
      <c r="C80" s="237"/>
      <c r="D80" s="249" t="s">
        <v>237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26">
        <v>12</v>
      </c>
    </row>
    <row r="81" spans="1:45">
      <c r="A81" s="237"/>
      <c r="B81" s="232" t="s">
        <v>93</v>
      </c>
      <c r="C81" s="237"/>
      <c r="D81" s="101" t="s">
        <v>237</v>
      </c>
      <c r="E81" s="231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50"/>
    </row>
    <row r="82" spans="1:45">
      <c r="A82" s="237"/>
      <c r="B82" s="232" t="s">
        <v>145</v>
      </c>
      <c r="C82" s="237"/>
      <c r="D82" s="101" t="s">
        <v>237</v>
      </c>
      <c r="E82" s="231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50"/>
    </row>
    <row r="83" spans="1:45">
      <c r="A83" s="237"/>
      <c r="B83" s="251" t="s">
        <v>245</v>
      </c>
      <c r="C83" s="252"/>
      <c r="D83" s="253" t="s">
        <v>246</v>
      </c>
      <c r="E83" s="231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50"/>
    </row>
    <row r="84" spans="1:45">
      <c r="B84" s="254"/>
      <c r="C84" s="246"/>
      <c r="D84" s="255"/>
      <c r="AS84" s="250"/>
    </row>
    <row r="85" spans="1:45" ht="15">
      <c r="B85" s="225" t="s">
        <v>252</v>
      </c>
      <c r="AS85" s="226" t="s">
        <v>147</v>
      </c>
    </row>
    <row r="86" spans="1:45" ht="15">
      <c r="A86" s="256" t="s">
        <v>22</v>
      </c>
      <c r="B86" s="228" t="s">
        <v>113</v>
      </c>
      <c r="C86" s="229" t="s">
        <v>114</v>
      </c>
      <c r="D86" s="230" t="s">
        <v>128</v>
      </c>
      <c r="E86" s="231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26">
        <v>1</v>
      </c>
    </row>
    <row r="87" spans="1:45">
      <c r="A87" s="237"/>
      <c r="B87" s="234" t="s">
        <v>129</v>
      </c>
      <c r="C87" s="235" t="s">
        <v>129</v>
      </c>
      <c r="D87" s="236" t="s">
        <v>130</v>
      </c>
      <c r="E87" s="231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26" t="s">
        <v>3</v>
      </c>
    </row>
    <row r="88" spans="1:45">
      <c r="A88" s="237"/>
      <c r="B88" s="234"/>
      <c r="C88" s="235"/>
      <c r="D88" s="238" t="s">
        <v>244</v>
      </c>
      <c r="E88" s="231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26">
        <v>1</v>
      </c>
    </row>
    <row r="89" spans="1:45">
      <c r="A89" s="237"/>
      <c r="B89" s="234"/>
      <c r="C89" s="235"/>
      <c r="D89" s="239"/>
      <c r="E89" s="231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26">
        <v>1</v>
      </c>
    </row>
    <row r="90" spans="1:45">
      <c r="A90" s="237"/>
      <c r="B90" s="228">
        <v>1</v>
      </c>
      <c r="C90" s="240">
        <v>1</v>
      </c>
      <c r="D90" s="270">
        <v>34.9</v>
      </c>
      <c r="E90" s="271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3">
        <v>1</v>
      </c>
    </row>
    <row r="91" spans="1:45">
      <c r="A91" s="237"/>
      <c r="B91" s="234">
        <v>1</v>
      </c>
      <c r="C91" s="235">
        <v>2</v>
      </c>
      <c r="D91" s="274">
        <v>33.200000000000003</v>
      </c>
      <c r="E91" s="271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3">
        <v>7</v>
      </c>
    </row>
    <row r="92" spans="1:45">
      <c r="A92" s="237"/>
      <c r="B92" s="246" t="s">
        <v>142</v>
      </c>
      <c r="C92" s="247"/>
      <c r="D92" s="275">
        <v>34.049999999999997</v>
      </c>
      <c r="E92" s="271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3">
        <v>16</v>
      </c>
    </row>
    <row r="93" spans="1:45">
      <c r="A93" s="237"/>
      <c r="B93" s="232" t="s">
        <v>143</v>
      </c>
      <c r="C93" s="237"/>
      <c r="D93" s="276">
        <v>34.049999999999997</v>
      </c>
      <c r="E93" s="271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3">
        <v>34.049999999999997</v>
      </c>
    </row>
    <row r="94" spans="1:45">
      <c r="A94" s="237"/>
      <c r="B94" s="232" t="s">
        <v>144</v>
      </c>
      <c r="C94" s="237"/>
      <c r="D94" s="276">
        <v>1.2020815280171278</v>
      </c>
      <c r="E94" s="271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3">
        <v>13</v>
      </c>
    </row>
    <row r="95" spans="1:45">
      <c r="A95" s="237"/>
      <c r="B95" s="232" t="s">
        <v>93</v>
      </c>
      <c r="C95" s="237"/>
      <c r="D95" s="101">
        <v>3.5303422261883342E-2</v>
      </c>
      <c r="E95" s="231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50"/>
    </row>
    <row r="96" spans="1:45">
      <c r="A96" s="237"/>
      <c r="B96" s="232" t="s">
        <v>145</v>
      </c>
      <c r="C96" s="237"/>
      <c r="D96" s="101">
        <v>0</v>
      </c>
      <c r="E96" s="231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50"/>
    </row>
    <row r="97" spans="1:45">
      <c r="A97" s="237"/>
      <c r="B97" s="251" t="s">
        <v>245</v>
      </c>
      <c r="C97" s="252"/>
      <c r="D97" s="253" t="s">
        <v>246</v>
      </c>
      <c r="E97" s="231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50"/>
    </row>
    <row r="98" spans="1:45">
      <c r="B98" s="254"/>
      <c r="C98" s="246"/>
      <c r="D98" s="255"/>
      <c r="AS98" s="250"/>
    </row>
    <row r="99" spans="1:45" ht="15">
      <c r="B99" s="225" t="s">
        <v>253</v>
      </c>
      <c r="AS99" s="226" t="s">
        <v>147</v>
      </c>
    </row>
    <row r="100" spans="1:45" ht="15">
      <c r="A100" s="256" t="s">
        <v>25</v>
      </c>
      <c r="B100" s="228" t="s">
        <v>113</v>
      </c>
      <c r="C100" s="229" t="s">
        <v>114</v>
      </c>
      <c r="D100" s="230" t="s">
        <v>128</v>
      </c>
      <c r="E100" s="231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26">
        <v>1</v>
      </c>
    </row>
    <row r="101" spans="1:45">
      <c r="A101" s="237"/>
      <c r="B101" s="234" t="s">
        <v>129</v>
      </c>
      <c r="C101" s="235" t="s">
        <v>129</v>
      </c>
      <c r="D101" s="236" t="s">
        <v>130</v>
      </c>
      <c r="E101" s="231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26" t="s">
        <v>3</v>
      </c>
    </row>
    <row r="102" spans="1:45">
      <c r="A102" s="237"/>
      <c r="B102" s="234"/>
      <c r="C102" s="235"/>
      <c r="D102" s="238" t="s">
        <v>244</v>
      </c>
      <c r="E102" s="231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26">
        <v>1</v>
      </c>
    </row>
    <row r="103" spans="1:45">
      <c r="A103" s="237"/>
      <c r="B103" s="234"/>
      <c r="C103" s="235"/>
      <c r="D103" s="239"/>
      <c r="E103" s="231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26">
        <v>1</v>
      </c>
    </row>
    <row r="104" spans="1:45">
      <c r="A104" s="237"/>
      <c r="B104" s="228">
        <v>1</v>
      </c>
      <c r="C104" s="240">
        <v>1</v>
      </c>
      <c r="D104" s="270">
        <v>47.8</v>
      </c>
      <c r="E104" s="271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  <c r="AP104" s="272"/>
      <c r="AQ104" s="272"/>
      <c r="AR104" s="272"/>
      <c r="AS104" s="273">
        <v>1</v>
      </c>
    </row>
    <row r="105" spans="1:45">
      <c r="A105" s="237"/>
      <c r="B105" s="234">
        <v>1</v>
      </c>
      <c r="C105" s="235">
        <v>2</v>
      </c>
      <c r="D105" s="274">
        <v>47.2</v>
      </c>
      <c r="E105" s="271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  <c r="AP105" s="272"/>
      <c r="AQ105" s="272"/>
      <c r="AR105" s="272"/>
      <c r="AS105" s="273">
        <v>8</v>
      </c>
    </row>
    <row r="106" spans="1:45">
      <c r="A106" s="237"/>
      <c r="B106" s="246" t="s">
        <v>142</v>
      </c>
      <c r="C106" s="247"/>
      <c r="D106" s="275">
        <v>47.5</v>
      </c>
      <c r="E106" s="271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  <c r="AO106" s="272"/>
      <c r="AP106" s="272"/>
      <c r="AQ106" s="272"/>
      <c r="AR106" s="272"/>
      <c r="AS106" s="273">
        <v>16</v>
      </c>
    </row>
    <row r="107" spans="1:45">
      <c r="A107" s="237"/>
      <c r="B107" s="232" t="s">
        <v>143</v>
      </c>
      <c r="C107" s="237"/>
      <c r="D107" s="276">
        <v>47.5</v>
      </c>
      <c r="E107" s="271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2"/>
      <c r="AS107" s="273">
        <v>47.5</v>
      </c>
    </row>
    <row r="108" spans="1:45">
      <c r="A108" s="237"/>
      <c r="B108" s="232" t="s">
        <v>144</v>
      </c>
      <c r="C108" s="237"/>
      <c r="D108" s="276">
        <v>0.42426406871192446</v>
      </c>
      <c r="E108" s="271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3">
        <v>14</v>
      </c>
    </row>
    <row r="109" spans="1:45">
      <c r="A109" s="237"/>
      <c r="B109" s="232" t="s">
        <v>93</v>
      </c>
      <c r="C109" s="237"/>
      <c r="D109" s="101">
        <v>8.9318751307773565E-3</v>
      </c>
      <c r="E109" s="231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50"/>
    </row>
    <row r="110" spans="1:45">
      <c r="A110" s="237"/>
      <c r="B110" s="232" t="s">
        <v>145</v>
      </c>
      <c r="C110" s="237"/>
      <c r="D110" s="101">
        <v>0</v>
      </c>
      <c r="E110" s="231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50"/>
    </row>
    <row r="111" spans="1:45">
      <c r="A111" s="237"/>
      <c r="B111" s="251" t="s">
        <v>245</v>
      </c>
      <c r="C111" s="252"/>
      <c r="D111" s="253" t="s">
        <v>246</v>
      </c>
      <c r="E111" s="231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50"/>
    </row>
    <row r="112" spans="1:45">
      <c r="B112" s="254"/>
      <c r="C112" s="246"/>
      <c r="D112" s="255"/>
      <c r="AS112" s="250"/>
    </row>
    <row r="113" spans="1:45" ht="15">
      <c r="B113" s="225" t="s">
        <v>254</v>
      </c>
      <c r="AS113" s="226" t="s">
        <v>147</v>
      </c>
    </row>
    <row r="114" spans="1:45" ht="15">
      <c r="A114" s="256" t="s">
        <v>50</v>
      </c>
      <c r="B114" s="228" t="s">
        <v>113</v>
      </c>
      <c r="C114" s="229" t="s">
        <v>114</v>
      </c>
      <c r="D114" s="230" t="s">
        <v>128</v>
      </c>
      <c r="E114" s="231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26">
        <v>1</v>
      </c>
    </row>
    <row r="115" spans="1:45">
      <c r="A115" s="237"/>
      <c r="B115" s="234" t="s">
        <v>129</v>
      </c>
      <c r="C115" s="235" t="s">
        <v>129</v>
      </c>
      <c r="D115" s="236" t="s">
        <v>130</v>
      </c>
      <c r="E115" s="231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26" t="s">
        <v>3</v>
      </c>
    </row>
    <row r="116" spans="1:45">
      <c r="A116" s="237"/>
      <c r="B116" s="234"/>
      <c r="C116" s="235"/>
      <c r="D116" s="238" t="s">
        <v>244</v>
      </c>
      <c r="E116" s="231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26">
        <v>0</v>
      </c>
    </row>
    <row r="117" spans="1:45">
      <c r="A117" s="237"/>
      <c r="B117" s="234"/>
      <c r="C117" s="235"/>
      <c r="D117" s="239"/>
      <c r="E117" s="231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26">
        <v>0</v>
      </c>
    </row>
    <row r="118" spans="1:45">
      <c r="A118" s="237"/>
      <c r="B118" s="228">
        <v>1</v>
      </c>
      <c r="C118" s="240">
        <v>1</v>
      </c>
      <c r="D118" s="261">
        <v>276</v>
      </c>
      <c r="E118" s="262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3"/>
      <c r="AP118" s="263"/>
      <c r="AQ118" s="263"/>
      <c r="AR118" s="263"/>
      <c r="AS118" s="264">
        <v>1</v>
      </c>
    </row>
    <row r="119" spans="1:45">
      <c r="A119" s="237"/>
      <c r="B119" s="234">
        <v>1</v>
      </c>
      <c r="C119" s="235">
        <v>2</v>
      </c>
      <c r="D119" s="265">
        <v>278</v>
      </c>
      <c r="E119" s="262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  <c r="AR119" s="263"/>
      <c r="AS119" s="264">
        <v>9</v>
      </c>
    </row>
    <row r="120" spans="1:45">
      <c r="A120" s="237"/>
      <c r="B120" s="246" t="s">
        <v>142</v>
      </c>
      <c r="C120" s="247"/>
      <c r="D120" s="266">
        <v>277</v>
      </c>
      <c r="E120" s="262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63"/>
      <c r="AQ120" s="263"/>
      <c r="AR120" s="263"/>
      <c r="AS120" s="264">
        <v>16</v>
      </c>
    </row>
    <row r="121" spans="1:45">
      <c r="A121" s="237"/>
      <c r="B121" s="232" t="s">
        <v>143</v>
      </c>
      <c r="C121" s="237"/>
      <c r="D121" s="267">
        <v>277</v>
      </c>
      <c r="E121" s="262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  <c r="AR121" s="263"/>
      <c r="AS121" s="264">
        <v>277</v>
      </c>
    </row>
    <row r="122" spans="1:45">
      <c r="A122" s="237"/>
      <c r="B122" s="232" t="s">
        <v>144</v>
      </c>
      <c r="C122" s="237"/>
      <c r="D122" s="267">
        <v>1.4142135623730951</v>
      </c>
      <c r="E122" s="262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63"/>
      <c r="AL122" s="263"/>
      <c r="AM122" s="263"/>
      <c r="AN122" s="263"/>
      <c r="AO122" s="263"/>
      <c r="AP122" s="263"/>
      <c r="AQ122" s="263"/>
      <c r="AR122" s="263"/>
      <c r="AS122" s="264">
        <v>15</v>
      </c>
    </row>
    <row r="123" spans="1:45">
      <c r="A123" s="237"/>
      <c r="B123" s="232" t="s">
        <v>93</v>
      </c>
      <c r="C123" s="237"/>
      <c r="D123" s="101">
        <v>5.105464124090596E-3</v>
      </c>
      <c r="E123" s="231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50"/>
    </row>
    <row r="124" spans="1:45">
      <c r="A124" s="237"/>
      <c r="B124" s="232" t="s">
        <v>145</v>
      </c>
      <c r="C124" s="237"/>
      <c r="D124" s="101">
        <v>0</v>
      </c>
      <c r="E124" s="231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50"/>
    </row>
    <row r="125" spans="1:45">
      <c r="A125" s="237"/>
      <c r="B125" s="251" t="s">
        <v>245</v>
      </c>
      <c r="C125" s="252"/>
      <c r="D125" s="253" t="s">
        <v>246</v>
      </c>
      <c r="E125" s="231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50"/>
    </row>
    <row r="126" spans="1:45">
      <c r="B126" s="254"/>
      <c r="C126" s="246"/>
      <c r="D126" s="255"/>
      <c r="AS126" s="250"/>
    </row>
    <row r="127" spans="1:45" ht="15">
      <c r="B127" s="225" t="s">
        <v>255</v>
      </c>
      <c r="AS127" s="226" t="s">
        <v>147</v>
      </c>
    </row>
    <row r="128" spans="1:45" ht="15">
      <c r="A128" s="256" t="s">
        <v>28</v>
      </c>
      <c r="B128" s="228" t="s">
        <v>113</v>
      </c>
      <c r="C128" s="229" t="s">
        <v>114</v>
      </c>
      <c r="D128" s="230" t="s">
        <v>128</v>
      </c>
      <c r="E128" s="231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26">
        <v>1</v>
      </c>
    </row>
    <row r="129" spans="1:45">
      <c r="A129" s="237"/>
      <c r="B129" s="234" t="s">
        <v>129</v>
      </c>
      <c r="C129" s="235" t="s">
        <v>129</v>
      </c>
      <c r="D129" s="236" t="s">
        <v>130</v>
      </c>
      <c r="E129" s="231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26" t="s">
        <v>3</v>
      </c>
    </row>
    <row r="130" spans="1:45">
      <c r="A130" s="237"/>
      <c r="B130" s="234"/>
      <c r="C130" s="235"/>
      <c r="D130" s="238" t="s">
        <v>244</v>
      </c>
      <c r="E130" s="231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26">
        <v>2</v>
      </c>
    </row>
    <row r="131" spans="1:45">
      <c r="A131" s="237"/>
      <c r="B131" s="234"/>
      <c r="C131" s="235"/>
      <c r="D131" s="239"/>
      <c r="E131" s="231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26">
        <v>2</v>
      </c>
    </row>
    <row r="132" spans="1:45">
      <c r="A132" s="237"/>
      <c r="B132" s="228">
        <v>1</v>
      </c>
      <c r="C132" s="240">
        <v>1</v>
      </c>
      <c r="D132" s="257">
        <v>0.8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26">
        <v>1</v>
      </c>
    </row>
    <row r="133" spans="1:45">
      <c r="A133" s="237"/>
      <c r="B133" s="234">
        <v>1</v>
      </c>
      <c r="C133" s="235">
        <v>2</v>
      </c>
      <c r="D133" s="258">
        <v>0.95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26">
        <v>10</v>
      </c>
    </row>
    <row r="134" spans="1:45">
      <c r="A134" s="237"/>
      <c r="B134" s="246" t="s">
        <v>142</v>
      </c>
      <c r="C134" s="247"/>
      <c r="D134" s="259">
        <v>0.875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26">
        <v>16</v>
      </c>
    </row>
    <row r="135" spans="1:45">
      <c r="A135" s="237"/>
      <c r="B135" s="232" t="s">
        <v>143</v>
      </c>
      <c r="C135" s="237"/>
      <c r="D135" s="260">
        <v>0.875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26">
        <v>0.875</v>
      </c>
    </row>
    <row r="136" spans="1:45">
      <c r="A136" s="237"/>
      <c r="B136" s="232" t="s">
        <v>144</v>
      </c>
      <c r="C136" s="237"/>
      <c r="D136" s="249">
        <v>0.10606601717798207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26">
        <v>16</v>
      </c>
    </row>
    <row r="137" spans="1:45">
      <c r="A137" s="237"/>
      <c r="B137" s="232" t="s">
        <v>93</v>
      </c>
      <c r="C137" s="237"/>
      <c r="D137" s="101">
        <v>0.12121830534626522</v>
      </c>
      <c r="E137" s="231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50"/>
    </row>
    <row r="138" spans="1:45">
      <c r="A138" s="237"/>
      <c r="B138" s="232" t="s">
        <v>145</v>
      </c>
      <c r="C138" s="237"/>
      <c r="D138" s="101">
        <v>0</v>
      </c>
      <c r="E138" s="231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50"/>
    </row>
    <row r="139" spans="1:45">
      <c r="A139" s="237"/>
      <c r="B139" s="251" t="s">
        <v>245</v>
      </c>
      <c r="C139" s="252"/>
      <c r="D139" s="253" t="s">
        <v>246</v>
      </c>
      <c r="E139" s="231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50"/>
    </row>
    <row r="140" spans="1:45">
      <c r="B140" s="254"/>
      <c r="C140" s="246"/>
      <c r="D140" s="255"/>
      <c r="AS140" s="250"/>
    </row>
    <row r="141" spans="1:45" ht="15">
      <c r="B141" s="225" t="s">
        <v>256</v>
      </c>
      <c r="AS141" s="226" t="s">
        <v>147</v>
      </c>
    </row>
    <row r="142" spans="1:45" ht="15">
      <c r="A142" s="256" t="s">
        <v>0</v>
      </c>
      <c r="B142" s="228" t="s">
        <v>113</v>
      </c>
      <c r="C142" s="229" t="s">
        <v>114</v>
      </c>
      <c r="D142" s="230" t="s">
        <v>128</v>
      </c>
      <c r="E142" s="231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26">
        <v>1</v>
      </c>
    </row>
    <row r="143" spans="1:45">
      <c r="A143" s="237"/>
      <c r="B143" s="234" t="s">
        <v>129</v>
      </c>
      <c r="C143" s="235" t="s">
        <v>129</v>
      </c>
      <c r="D143" s="236" t="s">
        <v>130</v>
      </c>
      <c r="E143" s="231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26" t="s">
        <v>3</v>
      </c>
    </row>
    <row r="144" spans="1:45">
      <c r="A144" s="237"/>
      <c r="B144" s="234"/>
      <c r="C144" s="235"/>
      <c r="D144" s="238" t="s">
        <v>244</v>
      </c>
      <c r="E144" s="231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26">
        <v>1</v>
      </c>
    </row>
    <row r="145" spans="1:45">
      <c r="A145" s="237"/>
      <c r="B145" s="234"/>
      <c r="C145" s="235"/>
      <c r="D145" s="239"/>
      <c r="E145" s="231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26">
        <v>1</v>
      </c>
    </row>
    <row r="146" spans="1:45">
      <c r="A146" s="237"/>
      <c r="B146" s="228">
        <v>1</v>
      </c>
      <c r="C146" s="240">
        <v>1</v>
      </c>
      <c r="D146" s="270">
        <v>46</v>
      </c>
      <c r="E146" s="271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  <c r="AP146" s="272"/>
      <c r="AQ146" s="272"/>
      <c r="AR146" s="272"/>
      <c r="AS146" s="273">
        <v>1</v>
      </c>
    </row>
    <row r="147" spans="1:45">
      <c r="A147" s="237"/>
      <c r="B147" s="234">
        <v>1</v>
      </c>
      <c r="C147" s="235">
        <v>2</v>
      </c>
      <c r="D147" s="274">
        <v>46</v>
      </c>
      <c r="E147" s="271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  <c r="AP147" s="272"/>
      <c r="AQ147" s="272"/>
      <c r="AR147" s="272"/>
      <c r="AS147" s="273">
        <v>11</v>
      </c>
    </row>
    <row r="148" spans="1:45">
      <c r="A148" s="237"/>
      <c r="B148" s="246" t="s">
        <v>142</v>
      </c>
      <c r="C148" s="247"/>
      <c r="D148" s="275">
        <v>46</v>
      </c>
      <c r="E148" s="271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  <c r="AP148" s="272"/>
      <c r="AQ148" s="272"/>
      <c r="AR148" s="272"/>
      <c r="AS148" s="273">
        <v>16</v>
      </c>
    </row>
    <row r="149" spans="1:45">
      <c r="A149" s="237"/>
      <c r="B149" s="232" t="s">
        <v>143</v>
      </c>
      <c r="C149" s="237"/>
      <c r="D149" s="276">
        <v>46</v>
      </c>
      <c r="E149" s="271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  <c r="AP149" s="272"/>
      <c r="AQ149" s="272"/>
      <c r="AR149" s="272"/>
      <c r="AS149" s="273">
        <v>46</v>
      </c>
    </row>
    <row r="150" spans="1:45">
      <c r="A150" s="237"/>
      <c r="B150" s="232" t="s">
        <v>144</v>
      </c>
      <c r="C150" s="237"/>
      <c r="D150" s="276">
        <v>0</v>
      </c>
      <c r="E150" s="271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  <c r="AP150" s="272"/>
      <c r="AQ150" s="272"/>
      <c r="AR150" s="272"/>
      <c r="AS150" s="273">
        <v>17</v>
      </c>
    </row>
    <row r="151" spans="1:45">
      <c r="A151" s="237"/>
      <c r="B151" s="232" t="s">
        <v>93</v>
      </c>
      <c r="C151" s="237"/>
      <c r="D151" s="101">
        <v>0</v>
      </c>
      <c r="E151" s="231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50"/>
    </row>
    <row r="152" spans="1:45">
      <c r="A152" s="237"/>
      <c r="B152" s="232" t="s">
        <v>145</v>
      </c>
      <c r="C152" s="237"/>
      <c r="D152" s="101">
        <v>0</v>
      </c>
      <c r="E152" s="23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50"/>
    </row>
    <row r="153" spans="1:45">
      <c r="A153" s="237"/>
      <c r="B153" s="251" t="s">
        <v>245</v>
      </c>
      <c r="C153" s="252"/>
      <c r="D153" s="253" t="s">
        <v>246</v>
      </c>
      <c r="E153" s="231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50"/>
    </row>
    <row r="154" spans="1:45">
      <c r="B154" s="254"/>
      <c r="C154" s="246"/>
      <c r="D154" s="255"/>
      <c r="AS154" s="250"/>
    </row>
    <row r="155" spans="1:45" ht="15">
      <c r="B155" s="225" t="s">
        <v>257</v>
      </c>
      <c r="AS155" s="226" t="s">
        <v>147</v>
      </c>
    </row>
    <row r="156" spans="1:45" ht="15">
      <c r="A156" s="256" t="s">
        <v>33</v>
      </c>
      <c r="B156" s="228" t="s">
        <v>113</v>
      </c>
      <c r="C156" s="229" t="s">
        <v>114</v>
      </c>
      <c r="D156" s="230" t="s">
        <v>128</v>
      </c>
      <c r="E156" s="231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26">
        <v>1</v>
      </c>
    </row>
    <row r="157" spans="1:45">
      <c r="A157" s="237"/>
      <c r="B157" s="234" t="s">
        <v>129</v>
      </c>
      <c r="C157" s="235" t="s">
        <v>129</v>
      </c>
      <c r="D157" s="236" t="s">
        <v>130</v>
      </c>
      <c r="E157" s="231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26" t="s">
        <v>3</v>
      </c>
    </row>
    <row r="158" spans="1:45">
      <c r="A158" s="237"/>
      <c r="B158" s="234"/>
      <c r="C158" s="235"/>
      <c r="D158" s="238" t="s">
        <v>244</v>
      </c>
      <c r="E158" s="23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26">
        <v>2</v>
      </c>
    </row>
    <row r="159" spans="1:45">
      <c r="A159" s="237"/>
      <c r="B159" s="234"/>
      <c r="C159" s="235"/>
      <c r="D159" s="239"/>
      <c r="E159" s="231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26">
        <v>2</v>
      </c>
    </row>
    <row r="160" spans="1:45">
      <c r="A160" s="237"/>
      <c r="B160" s="228">
        <v>1</v>
      </c>
      <c r="C160" s="240">
        <v>1</v>
      </c>
      <c r="D160" s="257">
        <v>4.4400000000000004</v>
      </c>
      <c r="E160" s="231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26">
        <v>1</v>
      </c>
    </row>
    <row r="161" spans="1:45">
      <c r="A161" s="237"/>
      <c r="B161" s="234">
        <v>1</v>
      </c>
      <c r="C161" s="235">
        <v>2</v>
      </c>
      <c r="D161" s="258">
        <v>4.42</v>
      </c>
      <c r="E161" s="231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26">
        <v>12</v>
      </c>
    </row>
    <row r="162" spans="1:45">
      <c r="A162" s="237"/>
      <c r="B162" s="246" t="s">
        <v>142</v>
      </c>
      <c r="C162" s="247"/>
      <c r="D162" s="259">
        <v>4.43</v>
      </c>
      <c r="E162" s="231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26">
        <v>16</v>
      </c>
    </row>
    <row r="163" spans="1:45">
      <c r="A163" s="237"/>
      <c r="B163" s="232" t="s">
        <v>143</v>
      </c>
      <c r="C163" s="237"/>
      <c r="D163" s="260">
        <v>4.43</v>
      </c>
      <c r="E163" s="231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26">
        <v>4.43</v>
      </c>
    </row>
    <row r="164" spans="1:45">
      <c r="A164" s="237"/>
      <c r="B164" s="232" t="s">
        <v>144</v>
      </c>
      <c r="C164" s="237"/>
      <c r="D164" s="249">
        <v>1.4142135623731277E-2</v>
      </c>
      <c r="E164" s="231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26">
        <v>18</v>
      </c>
    </row>
    <row r="165" spans="1:45">
      <c r="A165" s="237"/>
      <c r="B165" s="232" t="s">
        <v>93</v>
      </c>
      <c r="C165" s="237"/>
      <c r="D165" s="101">
        <v>3.1923556712711689E-3</v>
      </c>
      <c r="E165" s="231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50"/>
    </row>
    <row r="166" spans="1:45">
      <c r="A166" s="237"/>
      <c r="B166" s="232" t="s">
        <v>145</v>
      </c>
      <c r="C166" s="237"/>
      <c r="D166" s="101">
        <v>0</v>
      </c>
      <c r="E166" s="231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50"/>
    </row>
    <row r="167" spans="1:45">
      <c r="A167" s="237"/>
      <c r="B167" s="251" t="s">
        <v>245</v>
      </c>
      <c r="C167" s="252"/>
      <c r="D167" s="253" t="s">
        <v>246</v>
      </c>
      <c r="E167" s="231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50"/>
    </row>
    <row r="168" spans="1:45">
      <c r="B168" s="254"/>
      <c r="C168" s="246"/>
      <c r="D168" s="255"/>
      <c r="AS168" s="250"/>
    </row>
    <row r="169" spans="1:45" ht="15">
      <c r="B169" s="225" t="s">
        <v>258</v>
      </c>
      <c r="AS169" s="226" t="s">
        <v>147</v>
      </c>
    </row>
    <row r="170" spans="1:45" ht="15">
      <c r="A170" s="256" t="s">
        <v>36</v>
      </c>
      <c r="B170" s="228" t="s">
        <v>113</v>
      </c>
      <c r="C170" s="229" t="s">
        <v>114</v>
      </c>
      <c r="D170" s="230" t="s">
        <v>128</v>
      </c>
      <c r="E170" s="231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26">
        <v>1</v>
      </c>
    </row>
    <row r="171" spans="1:45">
      <c r="A171" s="237"/>
      <c r="B171" s="234" t="s">
        <v>129</v>
      </c>
      <c r="C171" s="235" t="s">
        <v>129</v>
      </c>
      <c r="D171" s="236" t="s">
        <v>130</v>
      </c>
      <c r="E171" s="231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26" t="s">
        <v>3</v>
      </c>
    </row>
    <row r="172" spans="1:45">
      <c r="A172" s="237"/>
      <c r="B172" s="234"/>
      <c r="C172" s="235"/>
      <c r="D172" s="238" t="s">
        <v>244</v>
      </c>
      <c r="E172" s="231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26">
        <v>2</v>
      </c>
    </row>
    <row r="173" spans="1:45">
      <c r="A173" s="237"/>
      <c r="B173" s="234"/>
      <c r="C173" s="235"/>
      <c r="D173" s="239"/>
      <c r="E173" s="231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26">
        <v>2</v>
      </c>
    </row>
    <row r="174" spans="1:45">
      <c r="A174" s="237"/>
      <c r="B174" s="228">
        <v>1</v>
      </c>
      <c r="C174" s="240">
        <v>1</v>
      </c>
      <c r="D174" s="257">
        <v>2.04</v>
      </c>
      <c r="E174" s="231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26">
        <v>1</v>
      </c>
    </row>
    <row r="175" spans="1:45">
      <c r="A175" s="237"/>
      <c r="B175" s="234">
        <v>1</v>
      </c>
      <c r="C175" s="235">
        <v>2</v>
      </c>
      <c r="D175" s="258">
        <v>2.1800000000000002</v>
      </c>
      <c r="E175" s="231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26">
        <v>13</v>
      </c>
    </row>
    <row r="176" spans="1:45">
      <c r="A176" s="237"/>
      <c r="B176" s="246" t="s">
        <v>142</v>
      </c>
      <c r="C176" s="247"/>
      <c r="D176" s="259">
        <v>2.1100000000000003</v>
      </c>
      <c r="E176" s="231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26">
        <v>16</v>
      </c>
    </row>
    <row r="177" spans="1:45">
      <c r="A177" s="237"/>
      <c r="B177" s="232" t="s">
        <v>143</v>
      </c>
      <c r="C177" s="237"/>
      <c r="D177" s="260">
        <v>2.1100000000000003</v>
      </c>
      <c r="E177" s="231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26">
        <v>2.11</v>
      </c>
    </row>
    <row r="178" spans="1:45">
      <c r="A178" s="237"/>
      <c r="B178" s="232" t="s">
        <v>144</v>
      </c>
      <c r="C178" s="237"/>
      <c r="D178" s="249">
        <v>9.8994949366116733E-2</v>
      </c>
      <c r="E178" s="231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26">
        <v>19</v>
      </c>
    </row>
    <row r="179" spans="1:45">
      <c r="A179" s="237"/>
      <c r="B179" s="232" t="s">
        <v>93</v>
      </c>
      <c r="C179" s="237"/>
      <c r="D179" s="101">
        <v>4.6917037614273328E-2</v>
      </c>
      <c r="E179" s="231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50"/>
    </row>
    <row r="180" spans="1:45">
      <c r="A180" s="237"/>
      <c r="B180" s="232" t="s">
        <v>145</v>
      </c>
      <c r="C180" s="237"/>
      <c r="D180" s="101">
        <v>2.2204460492503131E-16</v>
      </c>
      <c r="E180" s="231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50"/>
    </row>
    <row r="181" spans="1:45">
      <c r="A181" s="237"/>
      <c r="B181" s="251" t="s">
        <v>245</v>
      </c>
      <c r="C181" s="252"/>
      <c r="D181" s="253" t="s">
        <v>246</v>
      </c>
      <c r="E181" s="231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50"/>
    </row>
    <row r="182" spans="1:45">
      <c r="B182" s="254"/>
      <c r="C182" s="246"/>
      <c r="D182" s="255"/>
      <c r="AS182" s="250"/>
    </row>
    <row r="183" spans="1:45" ht="15">
      <c r="B183" s="225" t="s">
        <v>259</v>
      </c>
      <c r="AS183" s="226" t="s">
        <v>147</v>
      </c>
    </row>
    <row r="184" spans="1:45" ht="15">
      <c r="A184" s="256" t="s">
        <v>39</v>
      </c>
      <c r="B184" s="228" t="s">
        <v>113</v>
      </c>
      <c r="C184" s="229" t="s">
        <v>114</v>
      </c>
      <c r="D184" s="230" t="s">
        <v>128</v>
      </c>
      <c r="E184" s="231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26">
        <v>1</v>
      </c>
    </row>
    <row r="185" spans="1:45">
      <c r="A185" s="237"/>
      <c r="B185" s="234" t="s">
        <v>129</v>
      </c>
      <c r="C185" s="235" t="s">
        <v>129</v>
      </c>
      <c r="D185" s="236" t="s">
        <v>130</v>
      </c>
      <c r="E185" s="231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26" t="s">
        <v>3</v>
      </c>
    </row>
    <row r="186" spans="1:45">
      <c r="A186" s="237"/>
      <c r="B186" s="234"/>
      <c r="C186" s="235"/>
      <c r="D186" s="238" t="s">
        <v>244</v>
      </c>
      <c r="E186" s="231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26">
        <v>2</v>
      </c>
    </row>
    <row r="187" spans="1:45">
      <c r="A187" s="237"/>
      <c r="B187" s="234"/>
      <c r="C187" s="235"/>
      <c r="D187" s="239"/>
      <c r="E187" s="231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26">
        <v>2</v>
      </c>
    </row>
    <row r="188" spans="1:45">
      <c r="A188" s="237"/>
      <c r="B188" s="228">
        <v>1</v>
      </c>
      <c r="C188" s="240">
        <v>1</v>
      </c>
      <c r="D188" s="257">
        <v>1.76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26">
        <v>1</v>
      </c>
    </row>
    <row r="189" spans="1:45">
      <c r="A189" s="237"/>
      <c r="B189" s="234">
        <v>1</v>
      </c>
      <c r="C189" s="235">
        <v>2</v>
      </c>
      <c r="D189" s="258">
        <v>1.67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26">
        <v>14</v>
      </c>
    </row>
    <row r="190" spans="1:45">
      <c r="A190" s="237"/>
      <c r="B190" s="246" t="s">
        <v>142</v>
      </c>
      <c r="C190" s="247"/>
      <c r="D190" s="259">
        <v>1.7149999999999999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26">
        <v>16</v>
      </c>
    </row>
    <row r="191" spans="1:45">
      <c r="A191" s="237"/>
      <c r="B191" s="232" t="s">
        <v>143</v>
      </c>
      <c r="C191" s="237"/>
      <c r="D191" s="260">
        <v>1.7149999999999999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26">
        <v>1.7150000000000001</v>
      </c>
    </row>
    <row r="192" spans="1:45">
      <c r="A192" s="237"/>
      <c r="B192" s="232" t="s">
        <v>144</v>
      </c>
      <c r="C192" s="237"/>
      <c r="D192" s="249">
        <v>6.3639610306789343E-2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26">
        <v>20</v>
      </c>
    </row>
    <row r="193" spans="1:45">
      <c r="A193" s="237"/>
      <c r="B193" s="232" t="s">
        <v>93</v>
      </c>
      <c r="C193" s="237"/>
      <c r="D193" s="101">
        <v>3.710764449375472E-2</v>
      </c>
      <c r="E193" s="23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50"/>
    </row>
    <row r="194" spans="1:45">
      <c r="A194" s="237"/>
      <c r="B194" s="232" t="s">
        <v>145</v>
      </c>
      <c r="C194" s="237"/>
      <c r="D194" s="101">
        <v>-1.1102230246251565E-16</v>
      </c>
      <c r="E194" s="231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50"/>
    </row>
    <row r="195" spans="1:45">
      <c r="A195" s="237"/>
      <c r="B195" s="251" t="s">
        <v>245</v>
      </c>
      <c r="C195" s="252"/>
      <c r="D195" s="253" t="s">
        <v>246</v>
      </c>
      <c r="E195" s="231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50"/>
    </row>
    <row r="196" spans="1:45">
      <c r="B196" s="254"/>
      <c r="C196" s="246"/>
      <c r="D196" s="255"/>
      <c r="AS196" s="250"/>
    </row>
    <row r="197" spans="1:45" ht="15">
      <c r="B197" s="225" t="s">
        <v>260</v>
      </c>
      <c r="AS197" s="226" t="s">
        <v>147</v>
      </c>
    </row>
    <row r="198" spans="1:45" ht="15">
      <c r="A198" s="256" t="s">
        <v>42</v>
      </c>
      <c r="B198" s="228" t="s">
        <v>113</v>
      </c>
      <c r="C198" s="229" t="s">
        <v>114</v>
      </c>
      <c r="D198" s="230" t="s">
        <v>128</v>
      </c>
      <c r="E198" s="231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26">
        <v>1</v>
      </c>
    </row>
    <row r="199" spans="1:45">
      <c r="A199" s="237"/>
      <c r="B199" s="234" t="s">
        <v>129</v>
      </c>
      <c r="C199" s="235" t="s">
        <v>129</v>
      </c>
      <c r="D199" s="236" t="s">
        <v>130</v>
      </c>
      <c r="E199" s="231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26" t="s">
        <v>3</v>
      </c>
    </row>
    <row r="200" spans="1:45">
      <c r="A200" s="237"/>
      <c r="B200" s="234"/>
      <c r="C200" s="235"/>
      <c r="D200" s="238" t="s">
        <v>244</v>
      </c>
      <c r="E200" s="231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26">
        <v>1</v>
      </c>
    </row>
    <row r="201" spans="1:45">
      <c r="A201" s="237"/>
      <c r="B201" s="234"/>
      <c r="C201" s="235"/>
      <c r="D201" s="239"/>
      <c r="E201" s="231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26">
        <v>1</v>
      </c>
    </row>
    <row r="202" spans="1:45">
      <c r="A202" s="237"/>
      <c r="B202" s="228">
        <v>1</v>
      </c>
      <c r="C202" s="240">
        <v>1</v>
      </c>
      <c r="D202" s="270">
        <v>20.100000000000001</v>
      </c>
      <c r="E202" s="271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  <c r="AK202" s="272"/>
      <c r="AL202" s="272"/>
      <c r="AM202" s="272"/>
      <c r="AN202" s="272"/>
      <c r="AO202" s="272"/>
      <c r="AP202" s="272"/>
      <c r="AQ202" s="272"/>
      <c r="AR202" s="272"/>
      <c r="AS202" s="273">
        <v>1</v>
      </c>
    </row>
    <row r="203" spans="1:45">
      <c r="A203" s="237"/>
      <c r="B203" s="234">
        <v>1</v>
      </c>
      <c r="C203" s="235">
        <v>2</v>
      </c>
      <c r="D203" s="274">
        <v>21.3</v>
      </c>
      <c r="E203" s="271"/>
      <c r="F203" s="272"/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2"/>
      <c r="AK203" s="272"/>
      <c r="AL203" s="272"/>
      <c r="AM203" s="272"/>
      <c r="AN203" s="272"/>
      <c r="AO203" s="272"/>
      <c r="AP203" s="272"/>
      <c r="AQ203" s="272"/>
      <c r="AR203" s="272"/>
      <c r="AS203" s="273">
        <v>15</v>
      </c>
    </row>
    <row r="204" spans="1:45">
      <c r="A204" s="237"/>
      <c r="B204" s="246" t="s">
        <v>142</v>
      </c>
      <c r="C204" s="247"/>
      <c r="D204" s="275">
        <v>20.700000000000003</v>
      </c>
      <c r="E204" s="271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/>
      <c r="AM204" s="272"/>
      <c r="AN204" s="272"/>
      <c r="AO204" s="272"/>
      <c r="AP204" s="272"/>
      <c r="AQ204" s="272"/>
      <c r="AR204" s="272"/>
      <c r="AS204" s="273">
        <v>16</v>
      </c>
    </row>
    <row r="205" spans="1:45">
      <c r="A205" s="237"/>
      <c r="B205" s="232" t="s">
        <v>143</v>
      </c>
      <c r="C205" s="237"/>
      <c r="D205" s="276">
        <v>20.700000000000003</v>
      </c>
      <c r="E205" s="271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  <c r="AK205" s="272"/>
      <c r="AL205" s="272"/>
      <c r="AM205" s="272"/>
      <c r="AN205" s="272"/>
      <c r="AO205" s="272"/>
      <c r="AP205" s="272"/>
      <c r="AQ205" s="272"/>
      <c r="AR205" s="272"/>
      <c r="AS205" s="273">
        <v>20.7</v>
      </c>
    </row>
    <row r="206" spans="1:45">
      <c r="A206" s="237"/>
      <c r="B206" s="232" t="s">
        <v>144</v>
      </c>
      <c r="C206" s="237"/>
      <c r="D206" s="276">
        <v>0.84852813742385647</v>
      </c>
      <c r="E206" s="271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  <c r="AK206" s="272"/>
      <c r="AL206" s="272"/>
      <c r="AM206" s="272"/>
      <c r="AN206" s="272"/>
      <c r="AO206" s="272"/>
      <c r="AP206" s="272"/>
      <c r="AQ206" s="272"/>
      <c r="AR206" s="272"/>
      <c r="AS206" s="273">
        <v>21</v>
      </c>
    </row>
    <row r="207" spans="1:45">
      <c r="A207" s="237"/>
      <c r="B207" s="232" t="s">
        <v>93</v>
      </c>
      <c r="C207" s="237"/>
      <c r="D207" s="101">
        <v>4.0991697460089675E-2</v>
      </c>
      <c r="E207" s="231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50"/>
    </row>
    <row r="208" spans="1:45">
      <c r="A208" s="237"/>
      <c r="B208" s="232" t="s">
        <v>145</v>
      </c>
      <c r="C208" s="237"/>
      <c r="D208" s="101">
        <v>2.2204460492503131E-16</v>
      </c>
      <c r="E208" s="231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50"/>
    </row>
    <row r="209" spans="1:45">
      <c r="A209" s="237"/>
      <c r="B209" s="251" t="s">
        <v>245</v>
      </c>
      <c r="C209" s="252"/>
      <c r="D209" s="253" t="s">
        <v>246</v>
      </c>
      <c r="E209" s="231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50"/>
    </row>
    <row r="210" spans="1:45">
      <c r="B210" s="254"/>
      <c r="C210" s="246"/>
      <c r="D210" s="255"/>
      <c r="AS210" s="250"/>
    </row>
    <row r="211" spans="1:45" ht="15">
      <c r="B211" s="225" t="s">
        <v>261</v>
      </c>
      <c r="AS211" s="226" t="s">
        <v>147</v>
      </c>
    </row>
    <row r="212" spans="1:45" ht="15">
      <c r="A212" s="256" t="s">
        <v>5</v>
      </c>
      <c r="B212" s="228" t="s">
        <v>113</v>
      </c>
      <c r="C212" s="229" t="s">
        <v>114</v>
      </c>
      <c r="D212" s="230" t="s">
        <v>128</v>
      </c>
      <c r="E212" s="231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26">
        <v>1</v>
      </c>
    </row>
    <row r="213" spans="1:45">
      <c r="A213" s="237"/>
      <c r="B213" s="234" t="s">
        <v>129</v>
      </c>
      <c r="C213" s="235" t="s">
        <v>129</v>
      </c>
      <c r="D213" s="236" t="s">
        <v>130</v>
      </c>
      <c r="E213" s="231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26" t="s">
        <v>3</v>
      </c>
    </row>
    <row r="214" spans="1:45">
      <c r="A214" s="237"/>
      <c r="B214" s="234"/>
      <c r="C214" s="235"/>
      <c r="D214" s="238" t="s">
        <v>244</v>
      </c>
      <c r="E214" s="231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26">
        <v>2</v>
      </c>
    </row>
    <row r="215" spans="1:45">
      <c r="A215" s="237"/>
      <c r="B215" s="234"/>
      <c r="C215" s="235"/>
      <c r="D215" s="239"/>
      <c r="E215" s="231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26">
        <v>2</v>
      </c>
    </row>
    <row r="216" spans="1:45">
      <c r="A216" s="237"/>
      <c r="B216" s="228">
        <v>1</v>
      </c>
      <c r="C216" s="240">
        <v>1</v>
      </c>
      <c r="D216" s="257">
        <v>5.08</v>
      </c>
      <c r="E216" s="231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26">
        <v>1</v>
      </c>
    </row>
    <row r="217" spans="1:45">
      <c r="A217" s="237"/>
      <c r="B217" s="234">
        <v>1</v>
      </c>
      <c r="C217" s="235">
        <v>2</v>
      </c>
      <c r="D217" s="258">
        <v>5.13</v>
      </c>
      <c r="E217" s="231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26">
        <v>16</v>
      </c>
    </row>
    <row r="218" spans="1:45">
      <c r="A218" s="237"/>
      <c r="B218" s="246" t="s">
        <v>142</v>
      </c>
      <c r="C218" s="247"/>
      <c r="D218" s="259">
        <v>5.1050000000000004</v>
      </c>
      <c r="E218" s="231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26">
        <v>16</v>
      </c>
    </row>
    <row r="219" spans="1:45">
      <c r="A219" s="237"/>
      <c r="B219" s="232" t="s">
        <v>143</v>
      </c>
      <c r="C219" s="237"/>
      <c r="D219" s="260">
        <v>5.1050000000000004</v>
      </c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26">
        <v>5.1050000000000004</v>
      </c>
    </row>
    <row r="220" spans="1:45">
      <c r="A220" s="237"/>
      <c r="B220" s="232" t="s">
        <v>144</v>
      </c>
      <c r="C220" s="237"/>
      <c r="D220" s="249">
        <v>3.5355339059327251E-2</v>
      </c>
      <c r="E220" s="231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26">
        <v>22</v>
      </c>
    </row>
    <row r="221" spans="1:45">
      <c r="A221" s="237"/>
      <c r="B221" s="232" t="s">
        <v>93</v>
      </c>
      <c r="C221" s="237"/>
      <c r="D221" s="101">
        <v>6.9256295904656703E-3</v>
      </c>
      <c r="E221" s="231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50"/>
    </row>
    <row r="222" spans="1:45">
      <c r="A222" s="237"/>
      <c r="B222" s="232" t="s">
        <v>145</v>
      </c>
      <c r="C222" s="237"/>
      <c r="D222" s="101">
        <v>0</v>
      </c>
      <c r="E222" s="231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50"/>
    </row>
    <row r="223" spans="1:45">
      <c r="A223" s="237"/>
      <c r="B223" s="251" t="s">
        <v>245</v>
      </c>
      <c r="C223" s="252"/>
      <c r="D223" s="253" t="s">
        <v>246</v>
      </c>
      <c r="E223" s="231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50"/>
    </row>
    <row r="224" spans="1:45">
      <c r="B224" s="254"/>
      <c r="C224" s="246"/>
      <c r="D224" s="255"/>
      <c r="AS224" s="250"/>
    </row>
    <row r="225" spans="1:45" ht="15">
      <c r="B225" s="225" t="s">
        <v>262</v>
      </c>
      <c r="AS225" s="226" t="s">
        <v>147</v>
      </c>
    </row>
    <row r="226" spans="1:45" ht="15">
      <c r="A226" s="256" t="s">
        <v>8</v>
      </c>
      <c r="B226" s="228" t="s">
        <v>113</v>
      </c>
      <c r="C226" s="229" t="s">
        <v>114</v>
      </c>
      <c r="D226" s="230" t="s">
        <v>128</v>
      </c>
      <c r="E226" s="231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26">
        <v>1</v>
      </c>
    </row>
    <row r="227" spans="1:45">
      <c r="A227" s="237"/>
      <c r="B227" s="234" t="s">
        <v>129</v>
      </c>
      <c r="C227" s="235" t="s">
        <v>129</v>
      </c>
      <c r="D227" s="236" t="s">
        <v>130</v>
      </c>
      <c r="E227" s="231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26" t="s">
        <v>3</v>
      </c>
    </row>
    <row r="228" spans="1:45">
      <c r="A228" s="237"/>
      <c r="B228" s="234"/>
      <c r="C228" s="235"/>
      <c r="D228" s="238" t="s">
        <v>244</v>
      </c>
      <c r="E228" s="231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26">
        <v>2</v>
      </c>
    </row>
    <row r="229" spans="1:45">
      <c r="A229" s="237"/>
      <c r="B229" s="234"/>
      <c r="C229" s="235"/>
      <c r="D229" s="239"/>
      <c r="E229" s="231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26">
        <v>2</v>
      </c>
    </row>
    <row r="230" spans="1:45">
      <c r="A230" s="237"/>
      <c r="B230" s="228">
        <v>1</v>
      </c>
      <c r="C230" s="240">
        <v>1</v>
      </c>
      <c r="D230" s="257">
        <v>3.72</v>
      </c>
      <c r="E230" s="231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26">
        <v>1</v>
      </c>
    </row>
    <row r="231" spans="1:45">
      <c r="A231" s="237"/>
      <c r="B231" s="234">
        <v>1</v>
      </c>
      <c r="C231" s="235">
        <v>2</v>
      </c>
      <c r="D231" s="258">
        <v>3.43</v>
      </c>
      <c r="E231" s="231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26">
        <v>17</v>
      </c>
    </row>
    <row r="232" spans="1:45">
      <c r="A232" s="237"/>
      <c r="B232" s="246" t="s">
        <v>142</v>
      </c>
      <c r="C232" s="247"/>
      <c r="D232" s="259">
        <v>3.5750000000000002</v>
      </c>
      <c r="E232" s="231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26">
        <v>16</v>
      </c>
    </row>
    <row r="233" spans="1:45">
      <c r="A233" s="237"/>
      <c r="B233" s="232" t="s">
        <v>143</v>
      </c>
      <c r="C233" s="237"/>
      <c r="D233" s="260">
        <v>3.5750000000000002</v>
      </c>
      <c r="E233" s="231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26">
        <v>3.5750000000000002</v>
      </c>
    </row>
    <row r="234" spans="1:45">
      <c r="A234" s="237"/>
      <c r="B234" s="232" t="s">
        <v>144</v>
      </c>
      <c r="C234" s="237"/>
      <c r="D234" s="249">
        <v>0.2050609665440988</v>
      </c>
      <c r="E234" s="231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26">
        <v>23</v>
      </c>
    </row>
    <row r="235" spans="1:45">
      <c r="A235" s="237"/>
      <c r="B235" s="232" t="s">
        <v>93</v>
      </c>
      <c r="C235" s="237"/>
      <c r="D235" s="101">
        <v>5.7359710921426235E-2</v>
      </c>
      <c r="E235" s="231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50"/>
    </row>
    <row r="236" spans="1:45">
      <c r="A236" s="237"/>
      <c r="B236" s="232" t="s">
        <v>145</v>
      </c>
      <c r="C236" s="237"/>
      <c r="D236" s="101">
        <v>0</v>
      </c>
      <c r="E236" s="231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50"/>
    </row>
    <row r="237" spans="1:45">
      <c r="A237" s="237"/>
      <c r="B237" s="251" t="s">
        <v>245</v>
      </c>
      <c r="C237" s="252"/>
      <c r="D237" s="253" t="s">
        <v>246</v>
      </c>
      <c r="E237" s="231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50"/>
    </row>
    <row r="238" spans="1:45">
      <c r="B238" s="254"/>
      <c r="C238" s="246"/>
      <c r="D238" s="255"/>
      <c r="AS238" s="250"/>
    </row>
    <row r="239" spans="1:45" ht="15">
      <c r="B239" s="225" t="s">
        <v>263</v>
      </c>
      <c r="AS239" s="226" t="s">
        <v>147</v>
      </c>
    </row>
    <row r="240" spans="1:45" ht="15">
      <c r="A240" s="256" t="s">
        <v>11</v>
      </c>
      <c r="B240" s="228" t="s">
        <v>113</v>
      </c>
      <c r="C240" s="229" t="s">
        <v>114</v>
      </c>
      <c r="D240" s="230" t="s">
        <v>128</v>
      </c>
      <c r="E240" s="231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26">
        <v>1</v>
      </c>
    </row>
    <row r="241" spans="1:45">
      <c r="A241" s="237"/>
      <c r="B241" s="234" t="s">
        <v>129</v>
      </c>
      <c r="C241" s="235" t="s">
        <v>129</v>
      </c>
      <c r="D241" s="236" t="s">
        <v>130</v>
      </c>
      <c r="E241" s="231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26" t="s">
        <v>3</v>
      </c>
    </row>
    <row r="242" spans="1:45">
      <c r="A242" s="237"/>
      <c r="B242" s="234"/>
      <c r="C242" s="235"/>
      <c r="D242" s="238" t="s">
        <v>244</v>
      </c>
      <c r="E242" s="231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26">
        <v>2</v>
      </c>
    </row>
    <row r="243" spans="1:45">
      <c r="A243" s="237"/>
      <c r="B243" s="234"/>
      <c r="C243" s="235"/>
      <c r="D243" s="239"/>
      <c r="E243" s="231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26">
        <v>2</v>
      </c>
    </row>
    <row r="244" spans="1:45">
      <c r="A244" s="237"/>
      <c r="B244" s="228">
        <v>1</v>
      </c>
      <c r="C244" s="240">
        <v>1</v>
      </c>
      <c r="D244" s="257">
        <v>0.88</v>
      </c>
      <c r="E244" s="231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26">
        <v>1</v>
      </c>
    </row>
    <row r="245" spans="1:45">
      <c r="A245" s="237"/>
      <c r="B245" s="234">
        <v>1</v>
      </c>
      <c r="C245" s="235">
        <v>2</v>
      </c>
      <c r="D245" s="258">
        <v>0.82</v>
      </c>
      <c r="E245" s="231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26">
        <v>1</v>
      </c>
    </row>
    <row r="246" spans="1:45">
      <c r="A246" s="237"/>
      <c r="B246" s="246" t="s">
        <v>142</v>
      </c>
      <c r="C246" s="247"/>
      <c r="D246" s="259">
        <v>0.85</v>
      </c>
      <c r="E246" s="231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26">
        <v>16</v>
      </c>
    </row>
    <row r="247" spans="1:45">
      <c r="A247" s="237"/>
      <c r="B247" s="232" t="s">
        <v>143</v>
      </c>
      <c r="C247" s="237"/>
      <c r="D247" s="260">
        <v>0.85</v>
      </c>
      <c r="E247" s="231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26">
        <v>0.85</v>
      </c>
    </row>
    <row r="248" spans="1:45">
      <c r="A248" s="237"/>
      <c r="B248" s="232" t="s">
        <v>144</v>
      </c>
      <c r="C248" s="237"/>
      <c r="D248" s="249">
        <v>4.2426406871192889E-2</v>
      </c>
      <c r="E248" s="231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26">
        <v>7</v>
      </c>
    </row>
    <row r="249" spans="1:45">
      <c r="A249" s="237"/>
      <c r="B249" s="232" t="s">
        <v>93</v>
      </c>
      <c r="C249" s="237"/>
      <c r="D249" s="101">
        <v>4.9913419848462225E-2</v>
      </c>
      <c r="E249" s="231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50"/>
    </row>
    <row r="250" spans="1:45">
      <c r="A250" s="237"/>
      <c r="B250" s="232" t="s">
        <v>145</v>
      </c>
      <c r="C250" s="237"/>
      <c r="D250" s="101">
        <v>0</v>
      </c>
      <c r="E250" s="231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50"/>
    </row>
    <row r="251" spans="1:45">
      <c r="A251" s="237"/>
      <c r="B251" s="251" t="s">
        <v>245</v>
      </c>
      <c r="C251" s="252"/>
      <c r="D251" s="253" t="s">
        <v>246</v>
      </c>
      <c r="E251" s="231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50"/>
    </row>
    <row r="252" spans="1:45">
      <c r="B252" s="254"/>
      <c r="C252" s="246"/>
      <c r="D252" s="255"/>
      <c r="AS252" s="250"/>
    </row>
    <row r="253" spans="1:45" ht="15">
      <c r="B253" s="225" t="s">
        <v>264</v>
      </c>
      <c r="AS253" s="226" t="s">
        <v>147</v>
      </c>
    </row>
    <row r="254" spans="1:45" ht="15">
      <c r="A254" s="256" t="s">
        <v>14</v>
      </c>
      <c r="B254" s="228" t="s">
        <v>113</v>
      </c>
      <c r="C254" s="229" t="s">
        <v>114</v>
      </c>
      <c r="D254" s="230" t="s">
        <v>128</v>
      </c>
      <c r="E254" s="231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26">
        <v>1</v>
      </c>
    </row>
    <row r="255" spans="1:45">
      <c r="A255" s="237"/>
      <c r="B255" s="234" t="s">
        <v>129</v>
      </c>
      <c r="C255" s="235" t="s">
        <v>129</v>
      </c>
      <c r="D255" s="236" t="s">
        <v>130</v>
      </c>
      <c r="E255" s="231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26" t="s">
        <v>3</v>
      </c>
    </row>
    <row r="256" spans="1:45">
      <c r="A256" s="237"/>
      <c r="B256" s="234"/>
      <c r="C256" s="235"/>
      <c r="D256" s="238" t="s">
        <v>244</v>
      </c>
      <c r="E256" s="231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26">
        <v>3</v>
      </c>
    </row>
    <row r="257" spans="1:45">
      <c r="A257" s="237"/>
      <c r="B257" s="234"/>
      <c r="C257" s="235"/>
      <c r="D257" s="239"/>
      <c r="E257" s="231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26">
        <v>3</v>
      </c>
    </row>
    <row r="258" spans="1:45">
      <c r="A258" s="237"/>
      <c r="B258" s="228">
        <v>1</v>
      </c>
      <c r="C258" s="240">
        <v>1</v>
      </c>
      <c r="D258" s="277">
        <v>0.05</v>
      </c>
      <c r="E258" s="242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D258" s="243"/>
      <c r="AE258" s="243"/>
      <c r="AF258" s="243"/>
      <c r="AG258" s="243"/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4">
        <v>1</v>
      </c>
    </row>
    <row r="259" spans="1:45">
      <c r="A259" s="237"/>
      <c r="B259" s="234">
        <v>1</v>
      </c>
      <c r="C259" s="235">
        <v>2</v>
      </c>
      <c r="D259" s="278" t="s">
        <v>151</v>
      </c>
      <c r="E259" s="242"/>
      <c r="F259" s="243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4">
        <v>2</v>
      </c>
    </row>
    <row r="260" spans="1:45">
      <c r="A260" s="237"/>
      <c r="B260" s="246" t="s">
        <v>142</v>
      </c>
      <c r="C260" s="247"/>
      <c r="D260" s="248">
        <v>0.05</v>
      </c>
      <c r="E260" s="242"/>
      <c r="F260" s="243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  <c r="AA260" s="243"/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4">
        <v>16</v>
      </c>
    </row>
    <row r="261" spans="1:45">
      <c r="A261" s="237"/>
      <c r="B261" s="232" t="s">
        <v>143</v>
      </c>
      <c r="C261" s="237"/>
      <c r="D261" s="249">
        <v>0.05</v>
      </c>
      <c r="E261" s="242"/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4">
        <v>3.7499999999999999E-2</v>
      </c>
    </row>
    <row r="262" spans="1:45">
      <c r="A262" s="237"/>
      <c r="B262" s="232" t="s">
        <v>144</v>
      </c>
      <c r="C262" s="237"/>
      <c r="D262" s="249" t="s">
        <v>237</v>
      </c>
      <c r="E262" s="242"/>
      <c r="F262" s="243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  <c r="AA262" s="243"/>
      <c r="AB262" s="243"/>
      <c r="AC262" s="243"/>
      <c r="AD262" s="243"/>
      <c r="AE262" s="243"/>
      <c r="AF262" s="243"/>
      <c r="AG262" s="243"/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4">
        <v>8</v>
      </c>
    </row>
    <row r="263" spans="1:45">
      <c r="A263" s="237"/>
      <c r="B263" s="232" t="s">
        <v>93</v>
      </c>
      <c r="C263" s="237"/>
      <c r="D263" s="101" t="s">
        <v>237</v>
      </c>
      <c r="E263" s="231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50"/>
    </row>
    <row r="264" spans="1:45">
      <c r="A264" s="237"/>
      <c r="B264" s="232" t="s">
        <v>145</v>
      </c>
      <c r="C264" s="237"/>
      <c r="D264" s="101">
        <v>0.33333333333333348</v>
      </c>
      <c r="E264" s="231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50"/>
    </row>
    <row r="265" spans="1:45">
      <c r="A265" s="237"/>
      <c r="B265" s="251" t="s">
        <v>245</v>
      </c>
      <c r="C265" s="252"/>
      <c r="D265" s="253" t="s">
        <v>246</v>
      </c>
      <c r="E265" s="231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50"/>
    </row>
    <row r="266" spans="1:45">
      <c r="B266" s="254"/>
      <c r="C266" s="246"/>
      <c r="D266" s="255"/>
      <c r="AS266" s="250"/>
    </row>
    <row r="267" spans="1:45" ht="15">
      <c r="B267" s="225" t="s">
        <v>265</v>
      </c>
      <c r="AS267" s="226" t="s">
        <v>147</v>
      </c>
    </row>
    <row r="268" spans="1:45" ht="15">
      <c r="A268" s="256" t="s">
        <v>17</v>
      </c>
      <c r="B268" s="228" t="s">
        <v>113</v>
      </c>
      <c r="C268" s="229" t="s">
        <v>114</v>
      </c>
      <c r="D268" s="230" t="s">
        <v>128</v>
      </c>
      <c r="E268" s="231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26">
        <v>1</v>
      </c>
    </row>
    <row r="269" spans="1:45">
      <c r="A269" s="237"/>
      <c r="B269" s="234" t="s">
        <v>129</v>
      </c>
      <c r="C269" s="235" t="s">
        <v>129</v>
      </c>
      <c r="D269" s="236" t="s">
        <v>130</v>
      </c>
      <c r="E269" s="231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26" t="s">
        <v>3</v>
      </c>
    </row>
    <row r="270" spans="1:45">
      <c r="A270" s="237"/>
      <c r="B270" s="234"/>
      <c r="C270" s="235"/>
      <c r="D270" s="238" t="s">
        <v>244</v>
      </c>
      <c r="E270" s="231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26">
        <v>1</v>
      </c>
    </row>
    <row r="271" spans="1:45">
      <c r="A271" s="237"/>
      <c r="B271" s="234"/>
      <c r="C271" s="235"/>
      <c r="D271" s="239"/>
      <c r="E271" s="231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26">
        <v>1</v>
      </c>
    </row>
    <row r="272" spans="1:45">
      <c r="A272" s="237"/>
      <c r="B272" s="228">
        <v>1</v>
      </c>
      <c r="C272" s="240">
        <v>1</v>
      </c>
      <c r="D272" s="270">
        <v>17.899999999999999</v>
      </c>
      <c r="E272" s="271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  <c r="AP272" s="272"/>
      <c r="AQ272" s="272"/>
      <c r="AR272" s="272"/>
      <c r="AS272" s="273">
        <v>1</v>
      </c>
    </row>
    <row r="273" spans="1:45">
      <c r="A273" s="237"/>
      <c r="B273" s="234">
        <v>1</v>
      </c>
      <c r="C273" s="235">
        <v>2</v>
      </c>
      <c r="D273" s="274">
        <v>17.600000000000001</v>
      </c>
      <c r="E273" s="271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  <c r="AP273" s="272"/>
      <c r="AQ273" s="272"/>
      <c r="AR273" s="272"/>
      <c r="AS273" s="273">
        <v>3</v>
      </c>
    </row>
    <row r="274" spans="1:45">
      <c r="A274" s="237"/>
      <c r="B274" s="246" t="s">
        <v>142</v>
      </c>
      <c r="C274" s="247"/>
      <c r="D274" s="275">
        <v>17.75</v>
      </c>
      <c r="E274" s="271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  <c r="AM274" s="272"/>
      <c r="AN274" s="272"/>
      <c r="AO274" s="272"/>
      <c r="AP274" s="272"/>
      <c r="AQ274" s="272"/>
      <c r="AR274" s="272"/>
      <c r="AS274" s="273">
        <v>16</v>
      </c>
    </row>
    <row r="275" spans="1:45">
      <c r="A275" s="237"/>
      <c r="B275" s="232" t="s">
        <v>143</v>
      </c>
      <c r="C275" s="237"/>
      <c r="D275" s="276">
        <v>17.75</v>
      </c>
      <c r="E275" s="271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  <c r="AM275" s="272"/>
      <c r="AN275" s="272"/>
      <c r="AO275" s="272"/>
      <c r="AP275" s="272"/>
      <c r="AQ275" s="272"/>
      <c r="AR275" s="272"/>
      <c r="AS275" s="273">
        <v>17.75</v>
      </c>
    </row>
    <row r="276" spans="1:45">
      <c r="A276" s="237"/>
      <c r="B276" s="232" t="s">
        <v>144</v>
      </c>
      <c r="C276" s="237"/>
      <c r="D276" s="276">
        <v>0.21213203435596223</v>
      </c>
      <c r="E276" s="271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  <c r="AM276" s="272"/>
      <c r="AN276" s="272"/>
      <c r="AO276" s="272"/>
      <c r="AP276" s="272"/>
      <c r="AQ276" s="272"/>
      <c r="AR276" s="272"/>
      <c r="AS276" s="273">
        <v>9</v>
      </c>
    </row>
    <row r="277" spans="1:45">
      <c r="A277" s="237"/>
      <c r="B277" s="232" t="s">
        <v>93</v>
      </c>
      <c r="C277" s="237"/>
      <c r="D277" s="101">
        <v>1.1951100527096463E-2</v>
      </c>
      <c r="E277" s="231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50"/>
    </row>
    <row r="278" spans="1:45">
      <c r="A278" s="237"/>
      <c r="B278" s="232" t="s">
        <v>145</v>
      </c>
      <c r="C278" s="237"/>
      <c r="D278" s="101">
        <v>0</v>
      </c>
      <c r="E278" s="231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50"/>
    </row>
    <row r="279" spans="1:45">
      <c r="A279" s="237"/>
      <c r="B279" s="251" t="s">
        <v>245</v>
      </c>
      <c r="C279" s="252"/>
      <c r="D279" s="253" t="s">
        <v>246</v>
      </c>
      <c r="E279" s="231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50"/>
    </row>
    <row r="280" spans="1:45">
      <c r="B280" s="254"/>
      <c r="C280" s="246"/>
      <c r="D280" s="255"/>
      <c r="AS280" s="250"/>
    </row>
    <row r="281" spans="1:45" ht="15">
      <c r="B281" s="225" t="s">
        <v>266</v>
      </c>
      <c r="AS281" s="226" t="s">
        <v>147</v>
      </c>
    </row>
    <row r="282" spans="1:45" ht="15">
      <c r="A282" s="256" t="s">
        <v>23</v>
      </c>
      <c r="B282" s="228" t="s">
        <v>113</v>
      </c>
      <c r="C282" s="229" t="s">
        <v>114</v>
      </c>
      <c r="D282" s="230" t="s">
        <v>128</v>
      </c>
      <c r="E282" s="231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26">
        <v>1</v>
      </c>
    </row>
    <row r="283" spans="1:45">
      <c r="A283" s="237"/>
      <c r="B283" s="234" t="s">
        <v>129</v>
      </c>
      <c r="C283" s="235" t="s">
        <v>129</v>
      </c>
      <c r="D283" s="236" t="s">
        <v>130</v>
      </c>
      <c r="E283" s="231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26" t="s">
        <v>3</v>
      </c>
    </row>
    <row r="284" spans="1:45">
      <c r="A284" s="237"/>
      <c r="B284" s="234"/>
      <c r="C284" s="235"/>
      <c r="D284" s="238" t="s">
        <v>244</v>
      </c>
      <c r="E284" s="231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26">
        <v>2</v>
      </c>
    </row>
    <row r="285" spans="1:45">
      <c r="A285" s="237"/>
      <c r="B285" s="234"/>
      <c r="C285" s="235"/>
      <c r="D285" s="239"/>
      <c r="E285" s="231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26">
        <v>2</v>
      </c>
    </row>
    <row r="286" spans="1:45">
      <c r="A286" s="237"/>
      <c r="B286" s="228">
        <v>1</v>
      </c>
      <c r="C286" s="240">
        <v>1</v>
      </c>
      <c r="D286" s="257">
        <v>0.21</v>
      </c>
      <c r="E286" s="231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26">
        <v>1</v>
      </c>
    </row>
    <row r="287" spans="1:45">
      <c r="A287" s="237"/>
      <c r="B287" s="234">
        <v>1</v>
      </c>
      <c r="C287" s="235">
        <v>2</v>
      </c>
      <c r="D287" s="258">
        <v>0.24</v>
      </c>
      <c r="E287" s="231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26">
        <v>4</v>
      </c>
    </row>
    <row r="288" spans="1:45">
      <c r="A288" s="237"/>
      <c r="B288" s="246" t="s">
        <v>142</v>
      </c>
      <c r="C288" s="247"/>
      <c r="D288" s="259">
        <v>0.22499999999999998</v>
      </c>
      <c r="E288" s="231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26">
        <v>16</v>
      </c>
    </row>
    <row r="289" spans="1:45">
      <c r="A289" s="237"/>
      <c r="B289" s="232" t="s">
        <v>143</v>
      </c>
      <c r="C289" s="237"/>
      <c r="D289" s="260">
        <v>0.22499999999999998</v>
      </c>
      <c r="E289" s="231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26">
        <v>0.22500000000000001</v>
      </c>
    </row>
    <row r="290" spans="1:45">
      <c r="A290" s="237"/>
      <c r="B290" s="232" t="s">
        <v>144</v>
      </c>
      <c r="C290" s="237"/>
      <c r="D290" s="249">
        <v>2.1213203435596427E-2</v>
      </c>
      <c r="E290" s="231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26">
        <v>10</v>
      </c>
    </row>
    <row r="291" spans="1:45">
      <c r="A291" s="237"/>
      <c r="B291" s="232" t="s">
        <v>93</v>
      </c>
      <c r="C291" s="237"/>
      <c r="D291" s="101">
        <v>9.428090415820635E-2</v>
      </c>
      <c r="E291" s="231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50"/>
    </row>
    <row r="292" spans="1:45">
      <c r="A292" s="237"/>
      <c r="B292" s="232" t="s">
        <v>145</v>
      </c>
      <c r="C292" s="237"/>
      <c r="D292" s="101">
        <v>-1.1102230246251565E-16</v>
      </c>
      <c r="E292" s="231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50"/>
    </row>
    <row r="293" spans="1:45">
      <c r="A293" s="237"/>
      <c r="B293" s="251" t="s">
        <v>245</v>
      </c>
      <c r="C293" s="252"/>
      <c r="D293" s="253" t="s">
        <v>246</v>
      </c>
      <c r="E293" s="231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50"/>
    </row>
    <row r="294" spans="1:45">
      <c r="B294" s="254"/>
      <c r="C294" s="246"/>
      <c r="D294" s="255"/>
      <c r="AS294" s="250"/>
    </row>
    <row r="295" spans="1:45" ht="15">
      <c r="B295" s="225" t="s">
        <v>267</v>
      </c>
      <c r="AS295" s="226" t="s">
        <v>147</v>
      </c>
    </row>
    <row r="296" spans="1:45" ht="15">
      <c r="A296" s="256" t="s">
        <v>54</v>
      </c>
      <c r="B296" s="228" t="s">
        <v>113</v>
      </c>
      <c r="C296" s="229" t="s">
        <v>114</v>
      </c>
      <c r="D296" s="230" t="s">
        <v>128</v>
      </c>
      <c r="E296" s="231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26">
        <v>1</v>
      </c>
    </row>
    <row r="297" spans="1:45">
      <c r="A297" s="237"/>
      <c r="B297" s="234" t="s">
        <v>129</v>
      </c>
      <c r="C297" s="235" t="s">
        <v>129</v>
      </c>
      <c r="D297" s="236" t="s">
        <v>130</v>
      </c>
      <c r="E297" s="231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26" t="s">
        <v>1</v>
      </c>
    </row>
    <row r="298" spans="1:45">
      <c r="A298" s="237"/>
      <c r="B298" s="234"/>
      <c r="C298" s="235"/>
      <c r="D298" s="238" t="s">
        <v>244</v>
      </c>
      <c r="E298" s="231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26">
        <v>3</v>
      </c>
    </row>
    <row r="299" spans="1:45">
      <c r="A299" s="237"/>
      <c r="B299" s="234"/>
      <c r="C299" s="235"/>
      <c r="D299" s="239"/>
      <c r="E299" s="231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26">
        <v>3</v>
      </c>
    </row>
    <row r="300" spans="1:45">
      <c r="A300" s="237"/>
      <c r="B300" s="228">
        <v>1</v>
      </c>
      <c r="C300" s="240">
        <v>1</v>
      </c>
      <c r="D300" s="277">
        <v>0.105</v>
      </c>
      <c r="E300" s="242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  <c r="AA300" s="243"/>
      <c r="AB300" s="243"/>
      <c r="AC300" s="243"/>
      <c r="AD300" s="243"/>
      <c r="AE300" s="243"/>
      <c r="AF300" s="243"/>
      <c r="AG300" s="243"/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4">
        <v>1</v>
      </c>
    </row>
    <row r="301" spans="1:45">
      <c r="A301" s="237"/>
      <c r="B301" s="234">
        <v>1</v>
      </c>
      <c r="C301" s="235">
        <v>2</v>
      </c>
      <c r="D301" s="278">
        <v>0.107</v>
      </c>
      <c r="E301" s="242"/>
      <c r="F301" s="243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  <c r="AA301" s="243"/>
      <c r="AB301" s="243"/>
      <c r="AC301" s="243"/>
      <c r="AD301" s="243"/>
      <c r="AE301" s="243"/>
      <c r="AF301" s="243"/>
      <c r="AG301" s="243"/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4">
        <v>5</v>
      </c>
    </row>
    <row r="302" spans="1:45">
      <c r="A302" s="237"/>
      <c r="B302" s="246" t="s">
        <v>142</v>
      </c>
      <c r="C302" s="247"/>
      <c r="D302" s="248">
        <v>0.106</v>
      </c>
      <c r="E302" s="242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4">
        <v>16</v>
      </c>
    </row>
    <row r="303" spans="1:45">
      <c r="A303" s="237"/>
      <c r="B303" s="232" t="s">
        <v>143</v>
      </c>
      <c r="C303" s="237"/>
      <c r="D303" s="249">
        <v>0.106</v>
      </c>
      <c r="E303" s="242"/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  <c r="X303" s="243"/>
      <c r="Y303" s="243"/>
      <c r="Z303" s="243"/>
      <c r="AA303" s="243"/>
      <c r="AB303" s="243"/>
      <c r="AC303" s="243"/>
      <c r="AD303" s="243"/>
      <c r="AE303" s="243"/>
      <c r="AF303" s="243"/>
      <c r="AG303" s="243"/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4">
        <v>0.106</v>
      </c>
    </row>
    <row r="304" spans="1:45">
      <c r="A304" s="237"/>
      <c r="B304" s="232" t="s">
        <v>144</v>
      </c>
      <c r="C304" s="237"/>
      <c r="D304" s="249">
        <v>1.4142135623730963E-3</v>
      </c>
      <c r="E304" s="242"/>
      <c r="F304" s="243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43"/>
      <c r="X304" s="243"/>
      <c r="Y304" s="243"/>
      <c r="Z304" s="243"/>
      <c r="AA304" s="243"/>
      <c r="AB304" s="243"/>
      <c r="AC304" s="243"/>
      <c r="AD304" s="243"/>
      <c r="AE304" s="243"/>
      <c r="AF304" s="243"/>
      <c r="AG304" s="243"/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4">
        <v>11</v>
      </c>
    </row>
    <row r="305" spans="1:45">
      <c r="A305" s="237"/>
      <c r="B305" s="232" t="s">
        <v>93</v>
      </c>
      <c r="C305" s="237"/>
      <c r="D305" s="101">
        <v>1.3341637380878268E-2</v>
      </c>
      <c r="E305" s="231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50"/>
    </row>
    <row r="306" spans="1:45">
      <c r="A306" s="237"/>
      <c r="B306" s="232" t="s">
        <v>145</v>
      </c>
      <c r="C306" s="237"/>
      <c r="D306" s="101">
        <v>0</v>
      </c>
      <c r="E306" s="231"/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32"/>
      <c r="AE306" s="232"/>
      <c r="AF306" s="232"/>
      <c r="AG306" s="232"/>
      <c r="AH306" s="232"/>
      <c r="AI306" s="232"/>
      <c r="AJ306" s="232"/>
      <c r="AK306" s="232"/>
      <c r="AL306" s="232"/>
      <c r="AM306" s="232"/>
      <c r="AN306" s="232"/>
      <c r="AO306" s="232"/>
      <c r="AP306" s="232"/>
      <c r="AQ306" s="232"/>
      <c r="AR306" s="232"/>
      <c r="AS306" s="250"/>
    </row>
    <row r="307" spans="1:45">
      <c r="A307" s="237"/>
      <c r="B307" s="251" t="s">
        <v>245</v>
      </c>
      <c r="C307" s="252"/>
      <c r="D307" s="253" t="s">
        <v>246</v>
      </c>
      <c r="E307" s="231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50"/>
    </row>
    <row r="308" spans="1:45">
      <c r="B308" s="254"/>
      <c r="C308" s="246"/>
      <c r="D308" s="255"/>
      <c r="AS308" s="250"/>
    </row>
    <row r="309" spans="1:45" ht="15">
      <c r="B309" s="225" t="s">
        <v>268</v>
      </c>
      <c r="AS309" s="226" t="s">
        <v>147</v>
      </c>
    </row>
    <row r="310" spans="1:45" ht="15">
      <c r="A310" s="256" t="s">
        <v>26</v>
      </c>
      <c r="B310" s="228" t="s">
        <v>113</v>
      </c>
      <c r="C310" s="229" t="s">
        <v>114</v>
      </c>
      <c r="D310" s="230" t="s">
        <v>128</v>
      </c>
      <c r="E310" s="231"/>
      <c r="F310" s="232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F310" s="232"/>
      <c r="AG310" s="232"/>
      <c r="AH310" s="232"/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26">
        <v>1</v>
      </c>
    </row>
    <row r="311" spans="1:45">
      <c r="A311" s="237"/>
      <c r="B311" s="234" t="s">
        <v>129</v>
      </c>
      <c r="C311" s="235" t="s">
        <v>129</v>
      </c>
      <c r="D311" s="236" t="s">
        <v>130</v>
      </c>
      <c r="E311" s="231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26" t="s">
        <v>3</v>
      </c>
    </row>
    <row r="312" spans="1:45">
      <c r="A312" s="237"/>
      <c r="B312" s="234"/>
      <c r="C312" s="235"/>
      <c r="D312" s="238" t="s">
        <v>244</v>
      </c>
      <c r="E312" s="231"/>
      <c r="F312" s="232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F312" s="232"/>
      <c r="AG312" s="232"/>
      <c r="AH312" s="232"/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26">
        <v>2</v>
      </c>
    </row>
    <row r="313" spans="1:45">
      <c r="A313" s="237"/>
      <c r="B313" s="234"/>
      <c r="C313" s="235"/>
      <c r="D313" s="239"/>
      <c r="E313" s="231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26">
        <v>2</v>
      </c>
    </row>
    <row r="314" spans="1:45">
      <c r="A314" s="237"/>
      <c r="B314" s="228">
        <v>1</v>
      </c>
      <c r="C314" s="240">
        <v>1</v>
      </c>
      <c r="D314" s="257">
        <v>1.4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26">
        <v>1</v>
      </c>
    </row>
    <row r="315" spans="1:45">
      <c r="A315" s="237"/>
      <c r="B315" s="234">
        <v>1</v>
      </c>
      <c r="C315" s="235">
        <v>2</v>
      </c>
      <c r="D315" s="258">
        <v>1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26">
        <v>6</v>
      </c>
    </row>
    <row r="316" spans="1:45">
      <c r="A316" s="237"/>
      <c r="B316" s="246" t="s">
        <v>142</v>
      </c>
      <c r="C316" s="247"/>
      <c r="D316" s="259">
        <v>1.2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26">
        <v>16</v>
      </c>
    </row>
    <row r="317" spans="1:45">
      <c r="A317" s="237"/>
      <c r="B317" s="232" t="s">
        <v>143</v>
      </c>
      <c r="C317" s="237"/>
      <c r="D317" s="260">
        <v>1.2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26">
        <v>1.2</v>
      </c>
    </row>
    <row r="318" spans="1:45">
      <c r="A318" s="237"/>
      <c r="B318" s="232" t="s">
        <v>144</v>
      </c>
      <c r="C318" s="237"/>
      <c r="D318" s="249">
        <v>0.28284271247461912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26">
        <v>12</v>
      </c>
    </row>
    <row r="319" spans="1:45">
      <c r="A319" s="237"/>
      <c r="B319" s="232" t="s">
        <v>93</v>
      </c>
      <c r="C319" s="237"/>
      <c r="D319" s="101">
        <v>0.23570226039551595</v>
      </c>
      <c r="E319" s="231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232"/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50"/>
    </row>
    <row r="320" spans="1:45">
      <c r="A320" s="237"/>
      <c r="B320" s="232" t="s">
        <v>145</v>
      </c>
      <c r="C320" s="237"/>
      <c r="D320" s="101">
        <v>0</v>
      </c>
      <c r="E320" s="231"/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50"/>
    </row>
    <row r="321" spans="1:45">
      <c r="A321" s="237"/>
      <c r="B321" s="251" t="s">
        <v>245</v>
      </c>
      <c r="C321" s="252"/>
      <c r="D321" s="253" t="s">
        <v>246</v>
      </c>
      <c r="E321" s="231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32"/>
      <c r="AE321" s="232"/>
      <c r="AF321" s="232"/>
      <c r="AG321" s="232"/>
      <c r="AH321" s="232"/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50"/>
    </row>
    <row r="322" spans="1:45">
      <c r="B322" s="254"/>
      <c r="C322" s="246"/>
      <c r="D322" s="255"/>
      <c r="AS322" s="250"/>
    </row>
    <row r="323" spans="1:45" ht="15">
      <c r="B323" s="225" t="s">
        <v>269</v>
      </c>
      <c r="AS323" s="226" t="s">
        <v>147</v>
      </c>
    </row>
    <row r="324" spans="1:45" ht="15">
      <c r="A324" s="256" t="s">
        <v>29</v>
      </c>
      <c r="B324" s="228" t="s">
        <v>113</v>
      </c>
      <c r="C324" s="229" t="s">
        <v>114</v>
      </c>
      <c r="D324" s="230" t="s">
        <v>128</v>
      </c>
      <c r="E324" s="231"/>
      <c r="F324" s="232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32"/>
      <c r="AE324" s="232"/>
      <c r="AF324" s="232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26">
        <v>1</v>
      </c>
    </row>
    <row r="325" spans="1:45">
      <c r="A325" s="237"/>
      <c r="B325" s="234" t="s">
        <v>129</v>
      </c>
      <c r="C325" s="235" t="s">
        <v>129</v>
      </c>
      <c r="D325" s="236" t="s">
        <v>130</v>
      </c>
      <c r="E325" s="231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26" t="s">
        <v>3</v>
      </c>
    </row>
    <row r="326" spans="1:45">
      <c r="A326" s="237"/>
      <c r="B326" s="234"/>
      <c r="C326" s="235"/>
      <c r="D326" s="238" t="s">
        <v>244</v>
      </c>
      <c r="E326" s="231"/>
      <c r="F326" s="232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26">
        <v>1</v>
      </c>
    </row>
    <row r="327" spans="1:45">
      <c r="A327" s="237"/>
      <c r="B327" s="234"/>
      <c r="C327" s="235"/>
      <c r="D327" s="239"/>
      <c r="E327" s="231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F327" s="232"/>
      <c r="AG327" s="232"/>
      <c r="AH327" s="232"/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26">
        <v>1</v>
      </c>
    </row>
    <row r="328" spans="1:45">
      <c r="A328" s="237"/>
      <c r="B328" s="228">
        <v>1</v>
      </c>
      <c r="C328" s="240">
        <v>1</v>
      </c>
      <c r="D328" s="270">
        <v>18.3</v>
      </c>
      <c r="E328" s="271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2"/>
      <c r="AK328" s="272"/>
      <c r="AL328" s="272"/>
      <c r="AM328" s="272"/>
      <c r="AN328" s="272"/>
      <c r="AO328" s="272"/>
      <c r="AP328" s="272"/>
      <c r="AQ328" s="272"/>
      <c r="AR328" s="272"/>
      <c r="AS328" s="273">
        <v>1</v>
      </c>
    </row>
    <row r="329" spans="1:45">
      <c r="A329" s="237"/>
      <c r="B329" s="234">
        <v>1</v>
      </c>
      <c r="C329" s="235">
        <v>2</v>
      </c>
      <c r="D329" s="274">
        <v>18.8</v>
      </c>
      <c r="E329" s="271"/>
      <c r="F329" s="272"/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  <c r="AB329" s="272"/>
      <c r="AC329" s="272"/>
      <c r="AD329" s="272"/>
      <c r="AE329" s="272"/>
      <c r="AF329" s="272"/>
      <c r="AG329" s="272"/>
      <c r="AH329" s="272"/>
      <c r="AI329" s="272"/>
      <c r="AJ329" s="272"/>
      <c r="AK329" s="272"/>
      <c r="AL329" s="272"/>
      <c r="AM329" s="272"/>
      <c r="AN329" s="272"/>
      <c r="AO329" s="272"/>
      <c r="AP329" s="272"/>
      <c r="AQ329" s="272"/>
      <c r="AR329" s="272"/>
      <c r="AS329" s="273">
        <v>7</v>
      </c>
    </row>
    <row r="330" spans="1:45">
      <c r="A330" s="237"/>
      <c r="B330" s="246" t="s">
        <v>142</v>
      </c>
      <c r="C330" s="247"/>
      <c r="D330" s="275">
        <v>18.55</v>
      </c>
      <c r="E330" s="271"/>
      <c r="F330" s="272"/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/>
      <c r="AH330" s="272"/>
      <c r="AI330" s="272"/>
      <c r="AJ330" s="272"/>
      <c r="AK330" s="272"/>
      <c r="AL330" s="272"/>
      <c r="AM330" s="272"/>
      <c r="AN330" s="272"/>
      <c r="AO330" s="272"/>
      <c r="AP330" s="272"/>
      <c r="AQ330" s="272"/>
      <c r="AR330" s="272"/>
      <c r="AS330" s="273">
        <v>16</v>
      </c>
    </row>
    <row r="331" spans="1:45">
      <c r="A331" s="237"/>
      <c r="B331" s="232" t="s">
        <v>143</v>
      </c>
      <c r="C331" s="237"/>
      <c r="D331" s="276">
        <v>18.55</v>
      </c>
      <c r="E331" s="271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  <c r="AB331" s="272"/>
      <c r="AC331" s="272"/>
      <c r="AD331" s="272"/>
      <c r="AE331" s="272"/>
      <c r="AF331" s="272"/>
      <c r="AG331" s="272"/>
      <c r="AH331" s="272"/>
      <c r="AI331" s="272"/>
      <c r="AJ331" s="272"/>
      <c r="AK331" s="272"/>
      <c r="AL331" s="272"/>
      <c r="AM331" s="272"/>
      <c r="AN331" s="272"/>
      <c r="AO331" s="272"/>
      <c r="AP331" s="272"/>
      <c r="AQ331" s="272"/>
      <c r="AR331" s="272"/>
      <c r="AS331" s="273">
        <v>18.55</v>
      </c>
    </row>
    <row r="332" spans="1:45">
      <c r="A332" s="237"/>
      <c r="B332" s="232" t="s">
        <v>144</v>
      </c>
      <c r="C332" s="237"/>
      <c r="D332" s="276">
        <v>0.35355339059327379</v>
      </c>
      <c r="E332" s="271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  <c r="AK332" s="272"/>
      <c r="AL332" s="272"/>
      <c r="AM332" s="272"/>
      <c r="AN332" s="272"/>
      <c r="AO332" s="272"/>
      <c r="AP332" s="272"/>
      <c r="AQ332" s="272"/>
      <c r="AR332" s="272"/>
      <c r="AS332" s="273">
        <v>13</v>
      </c>
    </row>
    <row r="333" spans="1:45">
      <c r="A333" s="237"/>
      <c r="B333" s="232" t="s">
        <v>93</v>
      </c>
      <c r="C333" s="237"/>
      <c r="D333" s="101">
        <v>1.9059481972683222E-2</v>
      </c>
      <c r="E333" s="231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232"/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50"/>
    </row>
    <row r="334" spans="1:45">
      <c r="A334" s="237"/>
      <c r="B334" s="232" t="s">
        <v>145</v>
      </c>
      <c r="C334" s="237"/>
      <c r="D334" s="101">
        <v>0</v>
      </c>
      <c r="E334" s="231"/>
      <c r="F334" s="232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  <c r="AF334" s="232"/>
      <c r="AG334" s="232"/>
      <c r="AH334" s="232"/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50"/>
    </row>
    <row r="335" spans="1:45">
      <c r="A335" s="237"/>
      <c r="B335" s="251" t="s">
        <v>245</v>
      </c>
      <c r="C335" s="252"/>
      <c r="D335" s="253" t="s">
        <v>246</v>
      </c>
      <c r="E335" s="231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50"/>
    </row>
    <row r="336" spans="1:45">
      <c r="B336" s="254"/>
      <c r="C336" s="246"/>
      <c r="D336" s="255"/>
      <c r="AS336" s="250"/>
    </row>
    <row r="337" spans="1:45" ht="15">
      <c r="B337" s="225" t="s">
        <v>270</v>
      </c>
      <c r="AS337" s="226" t="s">
        <v>147</v>
      </c>
    </row>
    <row r="338" spans="1:45" ht="15">
      <c r="A338" s="256" t="s">
        <v>31</v>
      </c>
      <c r="B338" s="228" t="s">
        <v>113</v>
      </c>
      <c r="C338" s="229" t="s">
        <v>114</v>
      </c>
      <c r="D338" s="230" t="s">
        <v>128</v>
      </c>
      <c r="E338" s="231"/>
      <c r="F338" s="232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26">
        <v>1</v>
      </c>
    </row>
    <row r="339" spans="1:45">
      <c r="A339" s="237"/>
      <c r="B339" s="234" t="s">
        <v>129</v>
      </c>
      <c r="C339" s="235" t="s">
        <v>129</v>
      </c>
      <c r="D339" s="236" t="s">
        <v>130</v>
      </c>
      <c r="E339" s="231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26" t="s">
        <v>3</v>
      </c>
    </row>
    <row r="340" spans="1:45">
      <c r="A340" s="237"/>
      <c r="B340" s="234"/>
      <c r="C340" s="235"/>
      <c r="D340" s="238" t="s">
        <v>244</v>
      </c>
      <c r="E340" s="231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26">
        <v>1</v>
      </c>
    </row>
    <row r="341" spans="1:45">
      <c r="A341" s="237"/>
      <c r="B341" s="234"/>
      <c r="C341" s="235"/>
      <c r="D341" s="239"/>
      <c r="E341" s="231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26">
        <v>1</v>
      </c>
    </row>
    <row r="342" spans="1:45">
      <c r="A342" s="237"/>
      <c r="B342" s="228">
        <v>1</v>
      </c>
      <c r="C342" s="240">
        <v>1</v>
      </c>
      <c r="D342" s="270">
        <v>19.5</v>
      </c>
      <c r="E342" s="271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2"/>
      <c r="AK342" s="272"/>
      <c r="AL342" s="272"/>
      <c r="AM342" s="272"/>
      <c r="AN342" s="272"/>
      <c r="AO342" s="272"/>
      <c r="AP342" s="272"/>
      <c r="AQ342" s="272"/>
      <c r="AR342" s="272"/>
      <c r="AS342" s="273">
        <v>1</v>
      </c>
    </row>
    <row r="343" spans="1:45">
      <c r="A343" s="237"/>
      <c r="B343" s="234">
        <v>1</v>
      </c>
      <c r="C343" s="235">
        <v>2</v>
      </c>
      <c r="D343" s="274">
        <v>20.399999999999999</v>
      </c>
      <c r="E343" s="271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/>
      <c r="AH343" s="272"/>
      <c r="AI343" s="272"/>
      <c r="AJ343" s="272"/>
      <c r="AK343" s="272"/>
      <c r="AL343" s="272"/>
      <c r="AM343" s="272"/>
      <c r="AN343" s="272"/>
      <c r="AO343" s="272"/>
      <c r="AP343" s="272"/>
      <c r="AQ343" s="272"/>
      <c r="AR343" s="272"/>
      <c r="AS343" s="273">
        <v>8</v>
      </c>
    </row>
    <row r="344" spans="1:45">
      <c r="A344" s="237"/>
      <c r="B344" s="246" t="s">
        <v>142</v>
      </c>
      <c r="C344" s="247"/>
      <c r="D344" s="275">
        <v>19.95</v>
      </c>
      <c r="E344" s="271"/>
      <c r="F344" s="272"/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  <c r="AB344" s="272"/>
      <c r="AC344" s="272"/>
      <c r="AD344" s="272"/>
      <c r="AE344" s="272"/>
      <c r="AF344" s="272"/>
      <c r="AG344" s="272"/>
      <c r="AH344" s="272"/>
      <c r="AI344" s="272"/>
      <c r="AJ344" s="272"/>
      <c r="AK344" s="272"/>
      <c r="AL344" s="272"/>
      <c r="AM344" s="272"/>
      <c r="AN344" s="272"/>
      <c r="AO344" s="272"/>
      <c r="AP344" s="272"/>
      <c r="AQ344" s="272"/>
      <c r="AR344" s="272"/>
      <c r="AS344" s="273">
        <v>16</v>
      </c>
    </row>
    <row r="345" spans="1:45">
      <c r="A345" s="237"/>
      <c r="B345" s="232" t="s">
        <v>143</v>
      </c>
      <c r="C345" s="237"/>
      <c r="D345" s="276">
        <v>19.95</v>
      </c>
      <c r="E345" s="271"/>
      <c r="F345" s="272"/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  <c r="AK345" s="272"/>
      <c r="AL345" s="272"/>
      <c r="AM345" s="272"/>
      <c r="AN345" s="272"/>
      <c r="AO345" s="272"/>
      <c r="AP345" s="272"/>
      <c r="AQ345" s="272"/>
      <c r="AR345" s="272"/>
      <c r="AS345" s="273">
        <v>19.95</v>
      </c>
    </row>
    <row r="346" spans="1:45">
      <c r="A346" s="237"/>
      <c r="B346" s="232" t="s">
        <v>144</v>
      </c>
      <c r="C346" s="237"/>
      <c r="D346" s="276">
        <v>0.63639610306789174</v>
      </c>
      <c r="E346" s="271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  <c r="AK346" s="272"/>
      <c r="AL346" s="272"/>
      <c r="AM346" s="272"/>
      <c r="AN346" s="272"/>
      <c r="AO346" s="272"/>
      <c r="AP346" s="272"/>
      <c r="AQ346" s="272"/>
      <c r="AR346" s="272"/>
      <c r="AS346" s="273">
        <v>14</v>
      </c>
    </row>
    <row r="347" spans="1:45">
      <c r="A347" s="237"/>
      <c r="B347" s="232" t="s">
        <v>93</v>
      </c>
      <c r="C347" s="237"/>
      <c r="D347" s="101">
        <v>3.1899554038490818E-2</v>
      </c>
      <c r="E347" s="231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50"/>
    </row>
    <row r="348" spans="1:45">
      <c r="A348" s="237"/>
      <c r="B348" s="232" t="s">
        <v>145</v>
      </c>
      <c r="C348" s="237"/>
      <c r="D348" s="101">
        <v>0</v>
      </c>
      <c r="E348" s="231"/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50"/>
    </row>
    <row r="349" spans="1:45">
      <c r="A349" s="237"/>
      <c r="B349" s="251" t="s">
        <v>245</v>
      </c>
      <c r="C349" s="252"/>
      <c r="D349" s="253" t="s">
        <v>246</v>
      </c>
      <c r="E349" s="231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50"/>
    </row>
    <row r="350" spans="1:45">
      <c r="B350" s="254"/>
      <c r="C350" s="246"/>
      <c r="D350" s="255"/>
      <c r="AS350" s="250"/>
    </row>
    <row r="351" spans="1:45" ht="15">
      <c r="B351" s="225" t="s">
        <v>271</v>
      </c>
      <c r="AS351" s="226" t="s">
        <v>147</v>
      </c>
    </row>
    <row r="352" spans="1:45" ht="15">
      <c r="A352" s="256" t="s">
        <v>34</v>
      </c>
      <c r="B352" s="228" t="s">
        <v>113</v>
      </c>
      <c r="C352" s="229" t="s">
        <v>114</v>
      </c>
      <c r="D352" s="230" t="s">
        <v>128</v>
      </c>
      <c r="E352" s="231"/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26">
        <v>1</v>
      </c>
    </row>
    <row r="353" spans="1:45">
      <c r="A353" s="237"/>
      <c r="B353" s="234" t="s">
        <v>129</v>
      </c>
      <c r="C353" s="235" t="s">
        <v>129</v>
      </c>
      <c r="D353" s="236" t="s">
        <v>130</v>
      </c>
      <c r="E353" s="231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2"/>
      <c r="AB353" s="232"/>
      <c r="AC353" s="232"/>
      <c r="AD353" s="232"/>
      <c r="AE353" s="232"/>
      <c r="AF353" s="232"/>
      <c r="AG353" s="232"/>
      <c r="AH353" s="232"/>
      <c r="AI353" s="232"/>
      <c r="AJ353" s="232"/>
      <c r="AK353" s="232"/>
      <c r="AL353" s="232"/>
      <c r="AM353" s="232"/>
      <c r="AN353" s="232"/>
      <c r="AO353" s="232"/>
      <c r="AP353" s="232"/>
      <c r="AQ353" s="232"/>
      <c r="AR353" s="232"/>
      <c r="AS353" s="226" t="s">
        <v>3</v>
      </c>
    </row>
    <row r="354" spans="1:45">
      <c r="A354" s="237"/>
      <c r="B354" s="234"/>
      <c r="C354" s="235"/>
      <c r="D354" s="238" t="s">
        <v>244</v>
      </c>
      <c r="E354" s="231"/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26">
        <v>0</v>
      </c>
    </row>
    <row r="355" spans="1:45">
      <c r="A355" s="237"/>
      <c r="B355" s="234"/>
      <c r="C355" s="235"/>
      <c r="D355" s="239"/>
      <c r="E355" s="231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26">
        <v>0</v>
      </c>
    </row>
    <row r="356" spans="1:45">
      <c r="A356" s="237"/>
      <c r="B356" s="228">
        <v>1</v>
      </c>
      <c r="C356" s="240">
        <v>1</v>
      </c>
      <c r="D356" s="261">
        <v>144</v>
      </c>
      <c r="E356" s="262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63"/>
      <c r="AG356" s="263"/>
      <c r="AH356" s="263"/>
      <c r="AI356" s="263"/>
      <c r="AJ356" s="263"/>
      <c r="AK356" s="263"/>
      <c r="AL356" s="263"/>
      <c r="AM356" s="263"/>
      <c r="AN356" s="263"/>
      <c r="AO356" s="263"/>
      <c r="AP356" s="263"/>
      <c r="AQ356" s="263"/>
      <c r="AR356" s="263"/>
      <c r="AS356" s="264">
        <v>1</v>
      </c>
    </row>
    <row r="357" spans="1:45">
      <c r="A357" s="237"/>
      <c r="B357" s="234">
        <v>1</v>
      </c>
      <c r="C357" s="235">
        <v>2</v>
      </c>
      <c r="D357" s="265">
        <v>154</v>
      </c>
      <c r="E357" s="262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263"/>
      <c r="AG357" s="263"/>
      <c r="AH357" s="263"/>
      <c r="AI357" s="263"/>
      <c r="AJ357" s="263"/>
      <c r="AK357" s="263"/>
      <c r="AL357" s="263"/>
      <c r="AM357" s="263"/>
      <c r="AN357" s="263"/>
      <c r="AO357" s="263"/>
      <c r="AP357" s="263"/>
      <c r="AQ357" s="263"/>
      <c r="AR357" s="263"/>
      <c r="AS357" s="264">
        <v>9</v>
      </c>
    </row>
    <row r="358" spans="1:45">
      <c r="A358" s="237"/>
      <c r="B358" s="246" t="s">
        <v>142</v>
      </c>
      <c r="C358" s="247"/>
      <c r="D358" s="266">
        <v>149</v>
      </c>
      <c r="E358" s="262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263"/>
      <c r="AG358" s="263"/>
      <c r="AH358" s="263"/>
      <c r="AI358" s="263"/>
      <c r="AJ358" s="263"/>
      <c r="AK358" s="263"/>
      <c r="AL358" s="263"/>
      <c r="AM358" s="263"/>
      <c r="AN358" s="263"/>
      <c r="AO358" s="263"/>
      <c r="AP358" s="263"/>
      <c r="AQ358" s="263"/>
      <c r="AR358" s="263"/>
      <c r="AS358" s="264">
        <v>16</v>
      </c>
    </row>
    <row r="359" spans="1:45">
      <c r="A359" s="237"/>
      <c r="B359" s="232" t="s">
        <v>143</v>
      </c>
      <c r="C359" s="237"/>
      <c r="D359" s="267">
        <v>149</v>
      </c>
      <c r="E359" s="262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263"/>
      <c r="AG359" s="263"/>
      <c r="AH359" s="263"/>
      <c r="AI359" s="263"/>
      <c r="AJ359" s="263"/>
      <c r="AK359" s="263"/>
      <c r="AL359" s="263"/>
      <c r="AM359" s="263"/>
      <c r="AN359" s="263"/>
      <c r="AO359" s="263"/>
      <c r="AP359" s="263"/>
      <c r="AQ359" s="263"/>
      <c r="AR359" s="263"/>
      <c r="AS359" s="264">
        <v>149</v>
      </c>
    </row>
    <row r="360" spans="1:45">
      <c r="A360" s="237"/>
      <c r="B360" s="232" t="s">
        <v>144</v>
      </c>
      <c r="C360" s="237"/>
      <c r="D360" s="267">
        <v>7.0710678118654755</v>
      </c>
      <c r="E360" s="262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263"/>
      <c r="AG360" s="263"/>
      <c r="AH360" s="263"/>
      <c r="AI360" s="263"/>
      <c r="AJ360" s="263"/>
      <c r="AK360" s="263"/>
      <c r="AL360" s="263"/>
      <c r="AM360" s="263"/>
      <c r="AN360" s="263"/>
      <c r="AO360" s="263"/>
      <c r="AP360" s="263"/>
      <c r="AQ360" s="263"/>
      <c r="AR360" s="263"/>
      <c r="AS360" s="264">
        <v>15</v>
      </c>
    </row>
    <row r="361" spans="1:45">
      <c r="A361" s="237"/>
      <c r="B361" s="232" t="s">
        <v>93</v>
      </c>
      <c r="C361" s="237"/>
      <c r="D361" s="101">
        <v>4.7456830952117286E-2</v>
      </c>
      <c r="E361" s="231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50"/>
    </row>
    <row r="362" spans="1:45">
      <c r="A362" s="237"/>
      <c r="B362" s="232" t="s">
        <v>145</v>
      </c>
      <c r="C362" s="237"/>
      <c r="D362" s="101">
        <v>0</v>
      </c>
      <c r="E362" s="231"/>
      <c r="F362" s="232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50"/>
    </row>
    <row r="363" spans="1:45">
      <c r="A363" s="237"/>
      <c r="B363" s="251" t="s">
        <v>245</v>
      </c>
      <c r="C363" s="252"/>
      <c r="D363" s="253" t="s">
        <v>246</v>
      </c>
      <c r="E363" s="231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50"/>
    </row>
    <row r="364" spans="1:45">
      <c r="B364" s="254"/>
      <c r="C364" s="246"/>
      <c r="D364" s="255"/>
      <c r="AS364" s="250"/>
    </row>
    <row r="365" spans="1:45" ht="15">
      <c r="B365" s="225" t="s">
        <v>272</v>
      </c>
      <c r="AS365" s="226" t="s">
        <v>147</v>
      </c>
    </row>
    <row r="366" spans="1:45" ht="15">
      <c r="A366" s="256" t="s">
        <v>37</v>
      </c>
      <c r="B366" s="228" t="s">
        <v>113</v>
      </c>
      <c r="C366" s="229" t="s">
        <v>114</v>
      </c>
      <c r="D366" s="230" t="s">
        <v>128</v>
      </c>
      <c r="E366" s="231"/>
      <c r="F366" s="232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26">
        <v>1</v>
      </c>
    </row>
    <row r="367" spans="1:45">
      <c r="A367" s="237"/>
      <c r="B367" s="234" t="s">
        <v>129</v>
      </c>
      <c r="C367" s="235" t="s">
        <v>129</v>
      </c>
      <c r="D367" s="236" t="s">
        <v>130</v>
      </c>
      <c r="E367" s="231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26" t="s">
        <v>3</v>
      </c>
    </row>
    <row r="368" spans="1:45">
      <c r="A368" s="237"/>
      <c r="B368" s="234"/>
      <c r="C368" s="235"/>
      <c r="D368" s="238" t="s">
        <v>244</v>
      </c>
      <c r="E368" s="231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26">
        <v>2</v>
      </c>
    </row>
    <row r="369" spans="1:45">
      <c r="A369" s="237"/>
      <c r="B369" s="234"/>
      <c r="C369" s="235"/>
      <c r="D369" s="239"/>
      <c r="E369" s="231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26">
        <v>2</v>
      </c>
    </row>
    <row r="370" spans="1:45">
      <c r="A370" s="237"/>
      <c r="B370" s="228">
        <v>1</v>
      </c>
      <c r="C370" s="240">
        <v>1</v>
      </c>
      <c r="D370" s="257">
        <v>2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26">
        <v>1</v>
      </c>
    </row>
    <row r="371" spans="1:45">
      <c r="A371" s="237"/>
      <c r="B371" s="234">
        <v>1</v>
      </c>
      <c r="C371" s="235">
        <v>2</v>
      </c>
      <c r="D371" s="258">
        <v>2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26">
        <v>10</v>
      </c>
    </row>
    <row r="372" spans="1:45">
      <c r="A372" s="237"/>
      <c r="B372" s="246" t="s">
        <v>142</v>
      </c>
      <c r="C372" s="247"/>
      <c r="D372" s="259">
        <v>2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26">
        <v>16</v>
      </c>
    </row>
    <row r="373" spans="1:45">
      <c r="A373" s="237"/>
      <c r="B373" s="232" t="s">
        <v>143</v>
      </c>
      <c r="C373" s="237"/>
      <c r="D373" s="260">
        <v>2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26">
        <v>2</v>
      </c>
    </row>
    <row r="374" spans="1:45">
      <c r="A374" s="237"/>
      <c r="B374" s="232" t="s">
        <v>144</v>
      </c>
      <c r="C374" s="237"/>
      <c r="D374" s="249">
        <v>0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26">
        <v>16</v>
      </c>
    </row>
    <row r="375" spans="1:45">
      <c r="A375" s="237"/>
      <c r="B375" s="232" t="s">
        <v>93</v>
      </c>
      <c r="C375" s="237"/>
      <c r="D375" s="101">
        <v>0</v>
      </c>
      <c r="E375" s="231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50"/>
    </row>
    <row r="376" spans="1:45">
      <c r="A376" s="237"/>
      <c r="B376" s="232" t="s">
        <v>145</v>
      </c>
      <c r="C376" s="237"/>
      <c r="D376" s="101">
        <v>0</v>
      </c>
      <c r="E376" s="231"/>
      <c r="F376" s="232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50"/>
    </row>
    <row r="377" spans="1:45">
      <c r="A377" s="237"/>
      <c r="B377" s="251" t="s">
        <v>245</v>
      </c>
      <c r="C377" s="252"/>
      <c r="D377" s="253" t="s">
        <v>246</v>
      </c>
      <c r="E377" s="231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50"/>
    </row>
    <row r="378" spans="1:45">
      <c r="B378" s="254"/>
      <c r="C378" s="246"/>
      <c r="D378" s="255"/>
      <c r="AS378" s="250"/>
    </row>
    <row r="379" spans="1:45" ht="15">
      <c r="B379" s="225" t="s">
        <v>273</v>
      </c>
      <c r="AS379" s="226" t="s">
        <v>147</v>
      </c>
    </row>
    <row r="380" spans="1:45" ht="15">
      <c r="A380" s="256" t="s">
        <v>40</v>
      </c>
      <c r="B380" s="228" t="s">
        <v>113</v>
      </c>
      <c r="C380" s="229" t="s">
        <v>114</v>
      </c>
      <c r="D380" s="230" t="s">
        <v>128</v>
      </c>
      <c r="E380" s="231"/>
      <c r="F380" s="232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26">
        <v>1</v>
      </c>
    </row>
    <row r="381" spans="1:45">
      <c r="A381" s="237"/>
      <c r="B381" s="234" t="s">
        <v>129</v>
      </c>
      <c r="C381" s="235" t="s">
        <v>129</v>
      </c>
      <c r="D381" s="236" t="s">
        <v>130</v>
      </c>
      <c r="E381" s="231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26" t="s">
        <v>3</v>
      </c>
    </row>
    <row r="382" spans="1:45">
      <c r="A382" s="237"/>
      <c r="B382" s="234"/>
      <c r="C382" s="235"/>
      <c r="D382" s="238" t="s">
        <v>244</v>
      </c>
      <c r="E382" s="231"/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26">
        <v>2</v>
      </c>
    </row>
    <row r="383" spans="1:45">
      <c r="A383" s="237"/>
      <c r="B383" s="234"/>
      <c r="C383" s="235"/>
      <c r="D383" s="239"/>
      <c r="E383" s="231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26">
        <v>2</v>
      </c>
    </row>
    <row r="384" spans="1:45">
      <c r="A384" s="237"/>
      <c r="B384" s="228">
        <v>1</v>
      </c>
      <c r="C384" s="240">
        <v>1</v>
      </c>
      <c r="D384" s="257">
        <v>4.38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26">
        <v>1</v>
      </c>
    </row>
    <row r="385" spans="1:45">
      <c r="A385" s="237"/>
      <c r="B385" s="234">
        <v>1</v>
      </c>
      <c r="C385" s="235">
        <v>2</v>
      </c>
      <c r="D385" s="258">
        <v>4.79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26">
        <v>11</v>
      </c>
    </row>
    <row r="386" spans="1:45">
      <c r="A386" s="237"/>
      <c r="B386" s="246" t="s">
        <v>142</v>
      </c>
      <c r="C386" s="247"/>
      <c r="D386" s="259">
        <v>4.585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26">
        <v>16</v>
      </c>
    </row>
    <row r="387" spans="1:45">
      <c r="A387" s="237"/>
      <c r="B387" s="232" t="s">
        <v>143</v>
      </c>
      <c r="C387" s="237"/>
      <c r="D387" s="260">
        <v>4.585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26">
        <v>4.585</v>
      </c>
    </row>
    <row r="388" spans="1:45">
      <c r="A388" s="237"/>
      <c r="B388" s="232" t="s">
        <v>144</v>
      </c>
      <c r="C388" s="237"/>
      <c r="D388" s="249">
        <v>0.28991378028648457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26">
        <v>17</v>
      </c>
    </row>
    <row r="389" spans="1:45">
      <c r="A389" s="237"/>
      <c r="B389" s="232" t="s">
        <v>93</v>
      </c>
      <c r="C389" s="237"/>
      <c r="D389" s="101">
        <v>6.3230922636092604E-2</v>
      </c>
      <c r="E389" s="231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50"/>
    </row>
    <row r="390" spans="1:45">
      <c r="A390" s="237"/>
      <c r="B390" s="232" t="s">
        <v>145</v>
      </c>
      <c r="C390" s="237"/>
      <c r="D390" s="101">
        <v>0</v>
      </c>
      <c r="E390" s="231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50"/>
    </row>
    <row r="391" spans="1:45">
      <c r="A391" s="237"/>
      <c r="B391" s="251" t="s">
        <v>245</v>
      </c>
      <c r="C391" s="252"/>
      <c r="D391" s="253" t="s">
        <v>246</v>
      </c>
      <c r="E391" s="231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50"/>
    </row>
    <row r="392" spans="1:45">
      <c r="B392" s="254"/>
      <c r="C392" s="246"/>
      <c r="D392" s="255"/>
      <c r="AS392" s="250"/>
    </row>
    <row r="393" spans="1:45" ht="15">
      <c r="B393" s="225" t="s">
        <v>274</v>
      </c>
      <c r="AS393" s="226" t="s">
        <v>147</v>
      </c>
    </row>
    <row r="394" spans="1:45" ht="15">
      <c r="A394" s="256" t="s">
        <v>43</v>
      </c>
      <c r="B394" s="228" t="s">
        <v>113</v>
      </c>
      <c r="C394" s="229" t="s">
        <v>114</v>
      </c>
      <c r="D394" s="230" t="s">
        <v>128</v>
      </c>
      <c r="E394" s="231"/>
      <c r="F394" s="232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26">
        <v>1</v>
      </c>
    </row>
    <row r="395" spans="1:45">
      <c r="A395" s="237"/>
      <c r="B395" s="234" t="s">
        <v>129</v>
      </c>
      <c r="C395" s="235" t="s">
        <v>129</v>
      </c>
      <c r="D395" s="236" t="s">
        <v>130</v>
      </c>
      <c r="E395" s="231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26" t="s">
        <v>3</v>
      </c>
    </row>
    <row r="396" spans="1:45">
      <c r="A396" s="237"/>
      <c r="B396" s="234"/>
      <c r="C396" s="235"/>
      <c r="D396" s="238" t="s">
        <v>244</v>
      </c>
      <c r="E396" s="231"/>
      <c r="F396" s="232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26">
        <v>1</v>
      </c>
    </row>
    <row r="397" spans="1:45">
      <c r="A397" s="237"/>
      <c r="B397" s="234"/>
      <c r="C397" s="235"/>
      <c r="D397" s="239"/>
      <c r="E397" s="231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26">
        <v>1</v>
      </c>
    </row>
    <row r="398" spans="1:45">
      <c r="A398" s="237"/>
      <c r="B398" s="228">
        <v>1</v>
      </c>
      <c r="C398" s="240">
        <v>1</v>
      </c>
      <c r="D398" s="270">
        <v>21.6</v>
      </c>
      <c r="E398" s="271"/>
      <c r="F398" s="272"/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  <c r="Y398" s="272"/>
      <c r="Z398" s="272"/>
      <c r="AA398" s="272"/>
      <c r="AB398" s="272"/>
      <c r="AC398" s="272"/>
      <c r="AD398" s="272"/>
      <c r="AE398" s="272"/>
      <c r="AF398" s="272"/>
      <c r="AG398" s="272"/>
      <c r="AH398" s="272"/>
      <c r="AI398" s="272"/>
      <c r="AJ398" s="272"/>
      <c r="AK398" s="272"/>
      <c r="AL398" s="272"/>
      <c r="AM398" s="272"/>
      <c r="AN398" s="272"/>
      <c r="AO398" s="272"/>
      <c r="AP398" s="272"/>
      <c r="AQ398" s="272"/>
      <c r="AR398" s="272"/>
      <c r="AS398" s="273">
        <v>1</v>
      </c>
    </row>
    <row r="399" spans="1:45">
      <c r="A399" s="237"/>
      <c r="B399" s="234">
        <v>1</v>
      </c>
      <c r="C399" s="235">
        <v>2</v>
      </c>
      <c r="D399" s="274">
        <v>20.100000000000001</v>
      </c>
      <c r="E399" s="271"/>
      <c r="F399" s="272"/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  <c r="Y399" s="272"/>
      <c r="Z399" s="272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2"/>
      <c r="AK399" s="272"/>
      <c r="AL399" s="272"/>
      <c r="AM399" s="272"/>
      <c r="AN399" s="272"/>
      <c r="AO399" s="272"/>
      <c r="AP399" s="272"/>
      <c r="AQ399" s="272"/>
      <c r="AR399" s="272"/>
      <c r="AS399" s="273">
        <v>12</v>
      </c>
    </row>
    <row r="400" spans="1:45">
      <c r="A400" s="237"/>
      <c r="B400" s="246" t="s">
        <v>142</v>
      </c>
      <c r="C400" s="247"/>
      <c r="D400" s="275">
        <v>20.85</v>
      </c>
      <c r="E400" s="271"/>
      <c r="F400" s="272"/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  <c r="Y400" s="272"/>
      <c r="Z400" s="272"/>
      <c r="AA400" s="272"/>
      <c r="AB400" s="272"/>
      <c r="AC400" s="272"/>
      <c r="AD400" s="272"/>
      <c r="AE400" s="272"/>
      <c r="AF400" s="272"/>
      <c r="AG400" s="272"/>
      <c r="AH400" s="272"/>
      <c r="AI400" s="272"/>
      <c r="AJ400" s="272"/>
      <c r="AK400" s="272"/>
      <c r="AL400" s="272"/>
      <c r="AM400" s="272"/>
      <c r="AN400" s="272"/>
      <c r="AO400" s="272"/>
      <c r="AP400" s="272"/>
      <c r="AQ400" s="272"/>
      <c r="AR400" s="272"/>
      <c r="AS400" s="273">
        <v>16</v>
      </c>
    </row>
    <row r="401" spans="1:45">
      <c r="A401" s="237"/>
      <c r="B401" s="232" t="s">
        <v>143</v>
      </c>
      <c r="C401" s="237"/>
      <c r="D401" s="276">
        <v>20.85</v>
      </c>
      <c r="E401" s="271"/>
      <c r="F401" s="272"/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  <c r="X401" s="272"/>
      <c r="Y401" s="272"/>
      <c r="Z401" s="272"/>
      <c r="AA401" s="272"/>
      <c r="AB401" s="272"/>
      <c r="AC401" s="272"/>
      <c r="AD401" s="272"/>
      <c r="AE401" s="272"/>
      <c r="AF401" s="272"/>
      <c r="AG401" s="272"/>
      <c r="AH401" s="272"/>
      <c r="AI401" s="272"/>
      <c r="AJ401" s="272"/>
      <c r="AK401" s="272"/>
      <c r="AL401" s="272"/>
      <c r="AM401" s="272"/>
      <c r="AN401" s="272"/>
      <c r="AO401" s="272"/>
      <c r="AP401" s="272"/>
      <c r="AQ401" s="272"/>
      <c r="AR401" s="272"/>
      <c r="AS401" s="273">
        <v>20.85</v>
      </c>
    </row>
    <row r="402" spans="1:45">
      <c r="A402" s="237"/>
      <c r="B402" s="232" t="s">
        <v>144</v>
      </c>
      <c r="C402" s="237"/>
      <c r="D402" s="276">
        <v>1.0606601717798212</v>
      </c>
      <c r="E402" s="271"/>
      <c r="F402" s="272"/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  <c r="X402" s="272"/>
      <c r="Y402" s="272"/>
      <c r="Z402" s="272"/>
      <c r="AA402" s="272"/>
      <c r="AB402" s="272"/>
      <c r="AC402" s="272"/>
      <c r="AD402" s="272"/>
      <c r="AE402" s="272"/>
      <c r="AF402" s="272"/>
      <c r="AG402" s="272"/>
      <c r="AH402" s="272"/>
      <c r="AI402" s="272"/>
      <c r="AJ402" s="272"/>
      <c r="AK402" s="272"/>
      <c r="AL402" s="272"/>
      <c r="AM402" s="272"/>
      <c r="AN402" s="272"/>
      <c r="AO402" s="272"/>
      <c r="AP402" s="272"/>
      <c r="AQ402" s="272"/>
      <c r="AR402" s="272"/>
      <c r="AS402" s="273">
        <v>18</v>
      </c>
    </row>
    <row r="403" spans="1:45">
      <c r="A403" s="237"/>
      <c r="B403" s="232" t="s">
        <v>93</v>
      </c>
      <c r="C403" s="237"/>
      <c r="D403" s="101">
        <v>5.0870991452269601E-2</v>
      </c>
      <c r="E403" s="231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50"/>
    </row>
    <row r="404" spans="1:45">
      <c r="A404" s="237"/>
      <c r="B404" s="232" t="s">
        <v>145</v>
      </c>
      <c r="C404" s="237"/>
      <c r="D404" s="101">
        <v>0</v>
      </c>
      <c r="E404" s="231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50"/>
    </row>
    <row r="405" spans="1:45">
      <c r="A405" s="237"/>
      <c r="B405" s="251" t="s">
        <v>245</v>
      </c>
      <c r="C405" s="252"/>
      <c r="D405" s="253" t="s">
        <v>246</v>
      </c>
      <c r="E405" s="231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50"/>
    </row>
    <row r="406" spans="1:45">
      <c r="B406" s="254"/>
      <c r="C406" s="246"/>
      <c r="D406" s="255"/>
      <c r="AS406" s="250"/>
    </row>
    <row r="407" spans="1:45" ht="15">
      <c r="B407" s="225" t="s">
        <v>215</v>
      </c>
      <c r="AS407" s="226" t="s">
        <v>147</v>
      </c>
    </row>
    <row r="408" spans="1:45" ht="15">
      <c r="A408" s="256" t="s">
        <v>57</v>
      </c>
      <c r="B408" s="228" t="s">
        <v>113</v>
      </c>
      <c r="C408" s="229" t="s">
        <v>114</v>
      </c>
      <c r="D408" s="230" t="s">
        <v>128</v>
      </c>
      <c r="E408" s="231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26">
        <v>1</v>
      </c>
    </row>
    <row r="409" spans="1:45">
      <c r="A409" s="237"/>
      <c r="B409" s="234" t="s">
        <v>129</v>
      </c>
      <c r="C409" s="235" t="s">
        <v>129</v>
      </c>
      <c r="D409" s="236" t="s">
        <v>130</v>
      </c>
      <c r="E409" s="231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26" t="s">
        <v>3</v>
      </c>
    </row>
    <row r="410" spans="1:45">
      <c r="A410" s="237"/>
      <c r="B410" s="234"/>
      <c r="C410" s="235"/>
      <c r="D410" s="238" t="s">
        <v>244</v>
      </c>
      <c r="E410" s="231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26">
        <v>3</v>
      </c>
    </row>
    <row r="411" spans="1:45">
      <c r="A411" s="237"/>
      <c r="B411" s="234"/>
      <c r="C411" s="235"/>
      <c r="D411" s="239"/>
      <c r="E411" s="231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26">
        <v>3</v>
      </c>
    </row>
    <row r="412" spans="1:45">
      <c r="A412" s="237"/>
      <c r="B412" s="228">
        <v>1</v>
      </c>
      <c r="C412" s="240">
        <v>1</v>
      </c>
      <c r="D412" s="241" t="s">
        <v>112</v>
      </c>
      <c r="E412" s="242"/>
      <c r="F412" s="243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  <c r="X412" s="243"/>
      <c r="Y412" s="243"/>
      <c r="Z412" s="243"/>
      <c r="AA412" s="243"/>
      <c r="AB412" s="243"/>
      <c r="AC412" s="243"/>
      <c r="AD412" s="243"/>
      <c r="AE412" s="243"/>
      <c r="AF412" s="243"/>
      <c r="AG412" s="243"/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4">
        <v>1</v>
      </c>
    </row>
    <row r="413" spans="1:45">
      <c r="A413" s="237"/>
      <c r="B413" s="234">
        <v>1</v>
      </c>
      <c r="C413" s="235">
        <v>2</v>
      </c>
      <c r="D413" s="245" t="s">
        <v>112</v>
      </c>
      <c r="E413" s="242"/>
      <c r="F413" s="243"/>
      <c r="G413" s="243"/>
      <c r="H413" s="243"/>
      <c r="I413" s="243"/>
      <c r="J413" s="243"/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  <c r="X413" s="243"/>
      <c r="Y413" s="243"/>
      <c r="Z413" s="243"/>
      <c r="AA413" s="243"/>
      <c r="AB413" s="243"/>
      <c r="AC413" s="243"/>
      <c r="AD413" s="243"/>
      <c r="AE413" s="243"/>
      <c r="AF413" s="243"/>
      <c r="AG413" s="243"/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4">
        <v>13</v>
      </c>
    </row>
    <row r="414" spans="1:45">
      <c r="A414" s="237"/>
      <c r="B414" s="246" t="s">
        <v>142</v>
      </c>
      <c r="C414" s="247"/>
      <c r="D414" s="248" t="s">
        <v>237</v>
      </c>
      <c r="E414" s="242"/>
      <c r="F414" s="243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  <c r="X414" s="243"/>
      <c r="Y414" s="243"/>
      <c r="Z414" s="243"/>
      <c r="AA414" s="243"/>
      <c r="AB414" s="243"/>
      <c r="AC414" s="243"/>
      <c r="AD414" s="243"/>
      <c r="AE414" s="243"/>
      <c r="AF414" s="243"/>
      <c r="AG414" s="243"/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4">
        <v>16</v>
      </c>
    </row>
    <row r="415" spans="1:45">
      <c r="A415" s="237"/>
      <c r="B415" s="232" t="s">
        <v>143</v>
      </c>
      <c r="C415" s="237"/>
      <c r="D415" s="249" t="s">
        <v>237</v>
      </c>
      <c r="E415" s="242"/>
      <c r="F415" s="243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  <c r="X415" s="243"/>
      <c r="Y415" s="243"/>
      <c r="Z415" s="243"/>
      <c r="AA415" s="243"/>
      <c r="AB415" s="243"/>
      <c r="AC415" s="243"/>
      <c r="AD415" s="243"/>
      <c r="AE415" s="243"/>
      <c r="AF415" s="243"/>
      <c r="AG415" s="243"/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4" t="s">
        <v>112</v>
      </c>
    </row>
    <row r="416" spans="1:45">
      <c r="A416" s="237"/>
      <c r="B416" s="232" t="s">
        <v>144</v>
      </c>
      <c r="C416" s="237"/>
      <c r="D416" s="249" t="s">
        <v>237</v>
      </c>
      <c r="E416" s="242"/>
      <c r="F416" s="243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  <c r="X416" s="243"/>
      <c r="Y416" s="243"/>
      <c r="Z416" s="243"/>
      <c r="AA416" s="243"/>
      <c r="AB416" s="243"/>
      <c r="AC416" s="243"/>
      <c r="AD416" s="243"/>
      <c r="AE416" s="243"/>
      <c r="AF416" s="243"/>
      <c r="AG416" s="243"/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4">
        <v>19</v>
      </c>
    </row>
    <row r="417" spans="1:45">
      <c r="A417" s="237"/>
      <c r="B417" s="232" t="s">
        <v>93</v>
      </c>
      <c r="C417" s="237"/>
      <c r="D417" s="101" t="s">
        <v>237</v>
      </c>
      <c r="E417" s="231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50"/>
    </row>
    <row r="418" spans="1:45">
      <c r="A418" s="237"/>
      <c r="B418" s="232" t="s">
        <v>145</v>
      </c>
      <c r="C418" s="237"/>
      <c r="D418" s="101" t="s">
        <v>237</v>
      </c>
      <c r="E418" s="231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50"/>
    </row>
    <row r="419" spans="1:45">
      <c r="A419" s="237"/>
      <c r="B419" s="251" t="s">
        <v>245</v>
      </c>
      <c r="C419" s="252"/>
      <c r="D419" s="253" t="s">
        <v>246</v>
      </c>
      <c r="E419" s="231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50"/>
    </row>
    <row r="420" spans="1:45">
      <c r="B420" s="254"/>
      <c r="C420" s="246"/>
      <c r="D420" s="255"/>
      <c r="AS420" s="250"/>
    </row>
    <row r="421" spans="1:45" ht="15">
      <c r="B421" s="225" t="s">
        <v>217</v>
      </c>
      <c r="AS421" s="226" t="s">
        <v>147</v>
      </c>
    </row>
    <row r="422" spans="1:45" ht="15">
      <c r="A422" s="256" t="s">
        <v>6</v>
      </c>
      <c r="B422" s="228" t="s">
        <v>113</v>
      </c>
      <c r="C422" s="229" t="s">
        <v>114</v>
      </c>
      <c r="D422" s="230" t="s">
        <v>128</v>
      </c>
      <c r="E422" s="231"/>
      <c r="F422" s="232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26">
        <v>1</v>
      </c>
    </row>
    <row r="423" spans="1:45">
      <c r="A423" s="237"/>
      <c r="B423" s="234" t="s">
        <v>129</v>
      </c>
      <c r="C423" s="235" t="s">
        <v>129</v>
      </c>
      <c r="D423" s="236" t="s">
        <v>130</v>
      </c>
      <c r="E423" s="231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26" t="s">
        <v>3</v>
      </c>
    </row>
    <row r="424" spans="1:45">
      <c r="A424" s="237"/>
      <c r="B424" s="234"/>
      <c r="C424" s="235"/>
      <c r="D424" s="238" t="s">
        <v>244</v>
      </c>
      <c r="E424" s="231"/>
      <c r="F424" s="232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26">
        <v>3</v>
      </c>
    </row>
    <row r="425" spans="1:45">
      <c r="A425" s="237"/>
      <c r="B425" s="234"/>
      <c r="C425" s="235"/>
      <c r="D425" s="239"/>
      <c r="E425" s="231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26">
        <v>3</v>
      </c>
    </row>
    <row r="426" spans="1:45">
      <c r="A426" s="237"/>
      <c r="B426" s="228">
        <v>1</v>
      </c>
      <c r="C426" s="240">
        <v>1</v>
      </c>
      <c r="D426" s="277">
        <v>0.1</v>
      </c>
      <c r="E426" s="242"/>
      <c r="F426" s="243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  <c r="X426" s="243"/>
      <c r="Y426" s="243"/>
      <c r="Z426" s="243"/>
      <c r="AA426" s="243"/>
      <c r="AB426" s="243"/>
      <c r="AC426" s="243"/>
      <c r="AD426" s="243"/>
      <c r="AE426" s="243"/>
      <c r="AF426" s="243"/>
      <c r="AG426" s="243"/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4">
        <v>1</v>
      </c>
    </row>
    <row r="427" spans="1:45">
      <c r="A427" s="237"/>
      <c r="B427" s="234">
        <v>1</v>
      </c>
      <c r="C427" s="235">
        <v>2</v>
      </c>
      <c r="D427" s="278" t="s">
        <v>111</v>
      </c>
      <c r="E427" s="242"/>
      <c r="F427" s="243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  <c r="X427" s="243"/>
      <c r="Y427" s="243"/>
      <c r="Z427" s="243"/>
      <c r="AA427" s="243"/>
      <c r="AB427" s="243"/>
      <c r="AC427" s="243"/>
      <c r="AD427" s="243"/>
      <c r="AE427" s="243"/>
      <c r="AF427" s="243"/>
      <c r="AG427" s="243"/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4">
        <v>14</v>
      </c>
    </row>
    <row r="428" spans="1:45">
      <c r="A428" s="237"/>
      <c r="B428" s="246" t="s">
        <v>142</v>
      </c>
      <c r="C428" s="247"/>
      <c r="D428" s="248">
        <v>0.1</v>
      </c>
      <c r="E428" s="242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  <c r="Z428" s="243"/>
      <c r="AA428" s="243"/>
      <c r="AB428" s="243"/>
      <c r="AC428" s="243"/>
      <c r="AD428" s="243"/>
      <c r="AE428" s="243"/>
      <c r="AF428" s="243"/>
      <c r="AG428" s="243"/>
      <c r="AH428" s="243"/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44">
        <v>16</v>
      </c>
    </row>
    <row r="429" spans="1:45">
      <c r="A429" s="237"/>
      <c r="B429" s="232" t="s">
        <v>143</v>
      </c>
      <c r="C429" s="237"/>
      <c r="D429" s="249">
        <v>0.1</v>
      </c>
      <c r="E429" s="242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  <c r="X429" s="243"/>
      <c r="Y429" s="243"/>
      <c r="Z429" s="243"/>
      <c r="AA429" s="243"/>
      <c r="AB429" s="243"/>
      <c r="AC429" s="243"/>
      <c r="AD429" s="243"/>
      <c r="AE429" s="243"/>
      <c r="AF429" s="243"/>
      <c r="AG429" s="243"/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4">
        <v>7.4999999999999997E-2</v>
      </c>
    </row>
    <row r="430" spans="1:45">
      <c r="A430" s="237"/>
      <c r="B430" s="232" t="s">
        <v>144</v>
      </c>
      <c r="C430" s="237"/>
      <c r="D430" s="249" t="s">
        <v>237</v>
      </c>
      <c r="E430" s="242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  <c r="AA430" s="243"/>
      <c r="AB430" s="243"/>
      <c r="AC430" s="243"/>
      <c r="AD430" s="243"/>
      <c r="AE430" s="243"/>
      <c r="AF430" s="243"/>
      <c r="AG430" s="243"/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4">
        <v>20</v>
      </c>
    </row>
    <row r="431" spans="1:45">
      <c r="A431" s="237"/>
      <c r="B431" s="232" t="s">
        <v>93</v>
      </c>
      <c r="C431" s="237"/>
      <c r="D431" s="101" t="s">
        <v>237</v>
      </c>
      <c r="E431" s="231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50"/>
    </row>
    <row r="432" spans="1:45">
      <c r="A432" s="237"/>
      <c r="B432" s="232" t="s">
        <v>145</v>
      </c>
      <c r="C432" s="237"/>
      <c r="D432" s="101">
        <v>0.33333333333333348</v>
      </c>
      <c r="E432" s="231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50"/>
    </row>
    <row r="433" spans="1:45">
      <c r="A433" s="237"/>
      <c r="B433" s="251" t="s">
        <v>245</v>
      </c>
      <c r="C433" s="252"/>
      <c r="D433" s="253" t="s">
        <v>246</v>
      </c>
      <c r="E433" s="231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50"/>
    </row>
    <row r="434" spans="1:45">
      <c r="B434" s="254"/>
      <c r="C434" s="246"/>
      <c r="D434" s="255"/>
      <c r="AS434" s="250"/>
    </row>
    <row r="435" spans="1:45" ht="15">
      <c r="B435" s="225" t="s">
        <v>275</v>
      </c>
      <c r="AS435" s="226" t="s">
        <v>147</v>
      </c>
    </row>
    <row r="436" spans="1:45" ht="15">
      <c r="A436" s="256" t="s">
        <v>9</v>
      </c>
      <c r="B436" s="228" t="s">
        <v>113</v>
      </c>
      <c r="C436" s="229" t="s">
        <v>114</v>
      </c>
      <c r="D436" s="230" t="s">
        <v>128</v>
      </c>
      <c r="E436" s="231"/>
      <c r="F436" s="232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26">
        <v>1</v>
      </c>
    </row>
    <row r="437" spans="1:45">
      <c r="A437" s="237"/>
      <c r="B437" s="234" t="s">
        <v>129</v>
      </c>
      <c r="C437" s="235" t="s">
        <v>129</v>
      </c>
      <c r="D437" s="236" t="s">
        <v>130</v>
      </c>
      <c r="E437" s="231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26" t="s">
        <v>3</v>
      </c>
    </row>
    <row r="438" spans="1:45">
      <c r="A438" s="237"/>
      <c r="B438" s="234"/>
      <c r="C438" s="235"/>
      <c r="D438" s="238" t="s">
        <v>244</v>
      </c>
      <c r="E438" s="231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26">
        <v>1</v>
      </c>
    </row>
    <row r="439" spans="1:45">
      <c r="A439" s="237"/>
      <c r="B439" s="234"/>
      <c r="C439" s="235"/>
      <c r="D439" s="239"/>
      <c r="E439" s="231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26">
        <v>1</v>
      </c>
    </row>
    <row r="440" spans="1:45">
      <c r="A440" s="237"/>
      <c r="B440" s="228">
        <v>1</v>
      </c>
      <c r="C440" s="240">
        <v>1</v>
      </c>
      <c r="D440" s="270">
        <v>21</v>
      </c>
      <c r="E440" s="271"/>
      <c r="F440" s="272"/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  <c r="X440" s="272"/>
      <c r="Y440" s="272"/>
      <c r="Z440" s="272"/>
      <c r="AA440" s="272"/>
      <c r="AB440" s="272"/>
      <c r="AC440" s="272"/>
      <c r="AD440" s="272"/>
      <c r="AE440" s="272"/>
      <c r="AF440" s="272"/>
      <c r="AG440" s="272"/>
      <c r="AH440" s="272"/>
      <c r="AI440" s="272"/>
      <c r="AJ440" s="272"/>
      <c r="AK440" s="272"/>
      <c r="AL440" s="272"/>
      <c r="AM440" s="272"/>
      <c r="AN440" s="272"/>
      <c r="AO440" s="272"/>
      <c r="AP440" s="272"/>
      <c r="AQ440" s="272"/>
      <c r="AR440" s="272"/>
      <c r="AS440" s="273">
        <v>1</v>
      </c>
    </row>
    <row r="441" spans="1:45">
      <c r="A441" s="237"/>
      <c r="B441" s="234">
        <v>1</v>
      </c>
      <c r="C441" s="235">
        <v>2</v>
      </c>
      <c r="D441" s="274">
        <v>20.3</v>
      </c>
      <c r="E441" s="271"/>
      <c r="F441" s="272"/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  <c r="X441" s="272"/>
      <c r="Y441" s="272"/>
      <c r="Z441" s="272"/>
      <c r="AA441" s="272"/>
      <c r="AB441" s="272"/>
      <c r="AC441" s="272"/>
      <c r="AD441" s="272"/>
      <c r="AE441" s="272"/>
      <c r="AF441" s="272"/>
      <c r="AG441" s="272"/>
      <c r="AH441" s="272"/>
      <c r="AI441" s="272"/>
      <c r="AJ441" s="272"/>
      <c r="AK441" s="272"/>
      <c r="AL441" s="272"/>
      <c r="AM441" s="272"/>
      <c r="AN441" s="272"/>
      <c r="AO441" s="272"/>
      <c r="AP441" s="272"/>
      <c r="AQ441" s="272"/>
      <c r="AR441" s="272"/>
      <c r="AS441" s="273">
        <v>15</v>
      </c>
    </row>
    <row r="442" spans="1:45">
      <c r="A442" s="237"/>
      <c r="B442" s="246" t="s">
        <v>142</v>
      </c>
      <c r="C442" s="247"/>
      <c r="D442" s="275">
        <v>20.65</v>
      </c>
      <c r="E442" s="271"/>
      <c r="F442" s="272"/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  <c r="X442" s="272"/>
      <c r="Y442" s="272"/>
      <c r="Z442" s="272"/>
      <c r="AA442" s="272"/>
      <c r="AB442" s="272"/>
      <c r="AC442" s="272"/>
      <c r="AD442" s="272"/>
      <c r="AE442" s="272"/>
      <c r="AF442" s="272"/>
      <c r="AG442" s="272"/>
      <c r="AH442" s="272"/>
      <c r="AI442" s="272"/>
      <c r="AJ442" s="272"/>
      <c r="AK442" s="272"/>
      <c r="AL442" s="272"/>
      <c r="AM442" s="272"/>
      <c r="AN442" s="272"/>
      <c r="AO442" s="272"/>
      <c r="AP442" s="272"/>
      <c r="AQ442" s="272"/>
      <c r="AR442" s="272"/>
      <c r="AS442" s="273">
        <v>16</v>
      </c>
    </row>
    <row r="443" spans="1:45">
      <c r="A443" s="237"/>
      <c r="B443" s="232" t="s">
        <v>143</v>
      </c>
      <c r="C443" s="237"/>
      <c r="D443" s="276">
        <v>20.65</v>
      </c>
      <c r="E443" s="271"/>
      <c r="F443" s="272"/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  <c r="AB443" s="272"/>
      <c r="AC443" s="272"/>
      <c r="AD443" s="272"/>
      <c r="AE443" s="272"/>
      <c r="AF443" s="272"/>
      <c r="AG443" s="272"/>
      <c r="AH443" s="272"/>
      <c r="AI443" s="272"/>
      <c r="AJ443" s="272"/>
      <c r="AK443" s="272"/>
      <c r="AL443" s="272"/>
      <c r="AM443" s="272"/>
      <c r="AN443" s="272"/>
      <c r="AO443" s="272"/>
      <c r="AP443" s="272"/>
      <c r="AQ443" s="272"/>
      <c r="AR443" s="272"/>
      <c r="AS443" s="273">
        <v>20.65</v>
      </c>
    </row>
    <row r="444" spans="1:45">
      <c r="A444" s="237"/>
      <c r="B444" s="232" t="s">
        <v>144</v>
      </c>
      <c r="C444" s="237"/>
      <c r="D444" s="276">
        <v>0.49497474683058273</v>
      </c>
      <c r="E444" s="271"/>
      <c r="F444" s="272"/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  <c r="AB444" s="272"/>
      <c r="AC444" s="272"/>
      <c r="AD444" s="272"/>
      <c r="AE444" s="272"/>
      <c r="AF444" s="272"/>
      <c r="AG444" s="272"/>
      <c r="AH444" s="272"/>
      <c r="AI444" s="272"/>
      <c r="AJ444" s="272"/>
      <c r="AK444" s="272"/>
      <c r="AL444" s="272"/>
      <c r="AM444" s="272"/>
      <c r="AN444" s="272"/>
      <c r="AO444" s="272"/>
      <c r="AP444" s="272"/>
      <c r="AQ444" s="272"/>
      <c r="AR444" s="272"/>
      <c r="AS444" s="273">
        <v>21</v>
      </c>
    </row>
    <row r="445" spans="1:45">
      <c r="A445" s="237"/>
      <c r="B445" s="232" t="s">
        <v>93</v>
      </c>
      <c r="C445" s="237"/>
      <c r="D445" s="101">
        <v>2.396972139615413E-2</v>
      </c>
      <c r="E445" s="231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50"/>
    </row>
    <row r="446" spans="1:45">
      <c r="A446" s="237"/>
      <c r="B446" s="232" t="s">
        <v>145</v>
      </c>
      <c r="C446" s="237"/>
      <c r="D446" s="101">
        <v>0</v>
      </c>
      <c r="E446" s="231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50"/>
    </row>
    <row r="447" spans="1:45">
      <c r="A447" s="237"/>
      <c r="B447" s="251" t="s">
        <v>245</v>
      </c>
      <c r="C447" s="252"/>
      <c r="D447" s="253" t="s">
        <v>246</v>
      </c>
      <c r="E447" s="231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50"/>
    </row>
    <row r="448" spans="1:45">
      <c r="B448" s="254"/>
      <c r="C448" s="246"/>
      <c r="D448" s="255"/>
      <c r="AS448" s="250"/>
    </row>
    <row r="449" spans="1:45" ht="15">
      <c r="B449" s="225" t="s">
        <v>276</v>
      </c>
      <c r="AS449" s="226" t="s">
        <v>147</v>
      </c>
    </row>
    <row r="450" spans="1:45" ht="15">
      <c r="A450" s="256" t="s">
        <v>59</v>
      </c>
      <c r="B450" s="228" t="s">
        <v>113</v>
      </c>
      <c r="C450" s="229" t="s">
        <v>114</v>
      </c>
      <c r="D450" s="230" t="s">
        <v>128</v>
      </c>
      <c r="E450" s="231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26">
        <v>1</v>
      </c>
    </row>
    <row r="451" spans="1:45">
      <c r="A451" s="237"/>
      <c r="B451" s="234" t="s">
        <v>129</v>
      </c>
      <c r="C451" s="235" t="s">
        <v>129</v>
      </c>
      <c r="D451" s="236" t="s">
        <v>130</v>
      </c>
      <c r="E451" s="231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26" t="s">
        <v>3</v>
      </c>
    </row>
    <row r="452" spans="1:45">
      <c r="A452" s="237"/>
      <c r="B452" s="234"/>
      <c r="C452" s="235"/>
      <c r="D452" s="238" t="s">
        <v>244</v>
      </c>
      <c r="E452" s="231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26">
        <v>2</v>
      </c>
    </row>
    <row r="453" spans="1:45">
      <c r="A453" s="237"/>
      <c r="B453" s="234"/>
      <c r="C453" s="235"/>
      <c r="D453" s="239"/>
      <c r="E453" s="231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26">
        <v>2</v>
      </c>
    </row>
    <row r="454" spans="1:45">
      <c r="A454" s="237"/>
      <c r="B454" s="228">
        <v>1</v>
      </c>
      <c r="C454" s="240">
        <v>1</v>
      </c>
      <c r="D454" s="268" t="s">
        <v>277</v>
      </c>
      <c r="E454" s="231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26">
        <v>1</v>
      </c>
    </row>
    <row r="455" spans="1:45">
      <c r="A455" s="237"/>
      <c r="B455" s="234">
        <v>1</v>
      </c>
      <c r="C455" s="235">
        <v>2</v>
      </c>
      <c r="D455" s="269" t="s">
        <v>277</v>
      </c>
      <c r="E455" s="231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26">
        <v>16</v>
      </c>
    </row>
    <row r="456" spans="1:45">
      <c r="A456" s="237"/>
      <c r="B456" s="246" t="s">
        <v>142</v>
      </c>
      <c r="C456" s="247"/>
      <c r="D456" s="259" t="s">
        <v>237</v>
      </c>
      <c r="E456" s="231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26">
        <v>16</v>
      </c>
    </row>
    <row r="457" spans="1:45">
      <c r="A457" s="237"/>
      <c r="B457" s="232" t="s">
        <v>143</v>
      </c>
      <c r="C457" s="237"/>
      <c r="D457" s="260" t="s">
        <v>237</v>
      </c>
      <c r="E457" s="231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2"/>
      <c r="AD457" s="232"/>
      <c r="AE457" s="232"/>
      <c r="AF457" s="232"/>
      <c r="AG457" s="232"/>
      <c r="AH457" s="232"/>
      <c r="AI457" s="232"/>
      <c r="AJ457" s="232"/>
      <c r="AK457" s="232"/>
      <c r="AL457" s="232"/>
      <c r="AM457" s="232"/>
      <c r="AN457" s="232"/>
      <c r="AO457" s="232"/>
      <c r="AP457" s="232"/>
      <c r="AQ457" s="232"/>
      <c r="AR457" s="232"/>
      <c r="AS457" s="226" t="s">
        <v>277</v>
      </c>
    </row>
    <row r="458" spans="1:45">
      <c r="A458" s="237"/>
      <c r="B458" s="232" t="s">
        <v>144</v>
      </c>
      <c r="C458" s="237"/>
      <c r="D458" s="249" t="s">
        <v>237</v>
      </c>
      <c r="E458" s="231"/>
      <c r="F458" s="232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2"/>
      <c r="AD458" s="232"/>
      <c r="AE458" s="232"/>
      <c r="AF458" s="232"/>
      <c r="AG458" s="232"/>
      <c r="AH458" s="232"/>
      <c r="AI458" s="232"/>
      <c r="AJ458" s="232"/>
      <c r="AK458" s="232"/>
      <c r="AL458" s="232"/>
      <c r="AM458" s="232"/>
      <c r="AN458" s="232"/>
      <c r="AO458" s="232"/>
      <c r="AP458" s="232"/>
      <c r="AQ458" s="232"/>
      <c r="AR458" s="232"/>
      <c r="AS458" s="226">
        <v>22</v>
      </c>
    </row>
    <row r="459" spans="1:45">
      <c r="A459" s="237"/>
      <c r="B459" s="232" t="s">
        <v>93</v>
      </c>
      <c r="C459" s="237"/>
      <c r="D459" s="101" t="s">
        <v>237</v>
      </c>
      <c r="E459" s="231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2"/>
      <c r="AD459" s="232"/>
      <c r="AE459" s="232"/>
      <c r="AF459" s="232"/>
      <c r="AG459" s="232"/>
      <c r="AH459" s="232"/>
      <c r="AI459" s="232"/>
      <c r="AJ459" s="232"/>
      <c r="AK459" s="232"/>
      <c r="AL459" s="232"/>
      <c r="AM459" s="232"/>
      <c r="AN459" s="232"/>
      <c r="AO459" s="232"/>
      <c r="AP459" s="232"/>
      <c r="AQ459" s="232"/>
      <c r="AR459" s="232"/>
      <c r="AS459" s="250"/>
    </row>
    <row r="460" spans="1:45">
      <c r="A460" s="237"/>
      <c r="B460" s="232" t="s">
        <v>145</v>
      </c>
      <c r="C460" s="237"/>
      <c r="D460" s="101" t="s">
        <v>237</v>
      </c>
      <c r="E460" s="231"/>
      <c r="F460" s="232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50"/>
    </row>
    <row r="461" spans="1:45">
      <c r="A461" s="237"/>
      <c r="B461" s="251" t="s">
        <v>245</v>
      </c>
      <c r="C461" s="252"/>
      <c r="D461" s="253" t="s">
        <v>246</v>
      </c>
      <c r="E461" s="231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50"/>
    </row>
    <row r="462" spans="1:45">
      <c r="B462" s="254"/>
      <c r="C462" s="246"/>
      <c r="D462" s="255"/>
      <c r="AS462" s="250"/>
    </row>
    <row r="463" spans="1:45" ht="15">
      <c r="B463" s="225" t="s">
        <v>278</v>
      </c>
      <c r="AS463" s="226" t="s">
        <v>147</v>
      </c>
    </row>
    <row r="464" spans="1:45" ht="15">
      <c r="A464" s="256" t="s">
        <v>12</v>
      </c>
      <c r="B464" s="228" t="s">
        <v>113</v>
      </c>
      <c r="C464" s="229" t="s">
        <v>114</v>
      </c>
      <c r="D464" s="230" t="s">
        <v>128</v>
      </c>
      <c r="E464" s="231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26">
        <v>1</v>
      </c>
    </row>
    <row r="465" spans="1:45">
      <c r="A465" s="237"/>
      <c r="B465" s="234" t="s">
        <v>129</v>
      </c>
      <c r="C465" s="235" t="s">
        <v>129</v>
      </c>
      <c r="D465" s="236" t="s">
        <v>130</v>
      </c>
      <c r="E465" s="231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26" t="s">
        <v>3</v>
      </c>
    </row>
    <row r="466" spans="1:45">
      <c r="A466" s="237"/>
      <c r="B466" s="234"/>
      <c r="C466" s="235"/>
      <c r="D466" s="238" t="s">
        <v>244</v>
      </c>
      <c r="E466" s="231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26">
        <v>2</v>
      </c>
    </row>
    <row r="467" spans="1:45">
      <c r="A467" s="237"/>
      <c r="B467" s="234"/>
      <c r="C467" s="235"/>
      <c r="D467" s="239"/>
      <c r="E467" s="231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26">
        <v>2</v>
      </c>
    </row>
    <row r="468" spans="1:45">
      <c r="A468" s="237"/>
      <c r="B468" s="228">
        <v>1</v>
      </c>
      <c r="C468" s="240">
        <v>1</v>
      </c>
      <c r="D468" s="257">
        <v>5.05</v>
      </c>
      <c r="E468" s="231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26">
        <v>1</v>
      </c>
    </row>
    <row r="469" spans="1:45">
      <c r="A469" s="237"/>
      <c r="B469" s="234">
        <v>1</v>
      </c>
      <c r="C469" s="235">
        <v>2</v>
      </c>
      <c r="D469" s="258">
        <v>5.43</v>
      </c>
      <c r="E469" s="231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26">
        <v>17</v>
      </c>
    </row>
    <row r="470" spans="1:45">
      <c r="A470" s="237"/>
      <c r="B470" s="246" t="s">
        <v>142</v>
      </c>
      <c r="C470" s="247"/>
      <c r="D470" s="259">
        <v>5.24</v>
      </c>
      <c r="E470" s="231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26">
        <v>16</v>
      </c>
    </row>
    <row r="471" spans="1:45">
      <c r="A471" s="237"/>
      <c r="B471" s="232" t="s">
        <v>143</v>
      </c>
      <c r="C471" s="237"/>
      <c r="D471" s="260">
        <v>5.24</v>
      </c>
      <c r="E471" s="231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26">
        <v>5.24</v>
      </c>
    </row>
    <row r="472" spans="1:45">
      <c r="A472" s="237"/>
      <c r="B472" s="232" t="s">
        <v>144</v>
      </c>
      <c r="C472" s="237"/>
      <c r="D472" s="249">
        <v>0.268700576850888</v>
      </c>
      <c r="E472" s="231"/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26">
        <v>23</v>
      </c>
    </row>
    <row r="473" spans="1:45">
      <c r="A473" s="237"/>
      <c r="B473" s="232" t="s">
        <v>93</v>
      </c>
      <c r="C473" s="237"/>
      <c r="D473" s="101">
        <v>5.1278736040245798E-2</v>
      </c>
      <c r="E473" s="231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50"/>
    </row>
    <row r="474" spans="1:45">
      <c r="A474" s="237"/>
      <c r="B474" s="232" t="s">
        <v>145</v>
      </c>
      <c r="C474" s="237"/>
      <c r="D474" s="101">
        <v>0</v>
      </c>
      <c r="E474" s="231"/>
      <c r="F474" s="232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50"/>
    </row>
    <row r="475" spans="1:45">
      <c r="A475" s="237"/>
      <c r="B475" s="251" t="s">
        <v>245</v>
      </c>
      <c r="C475" s="252"/>
      <c r="D475" s="253" t="s">
        <v>246</v>
      </c>
      <c r="E475" s="231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2"/>
      <c r="AD475" s="232"/>
      <c r="AE475" s="232"/>
      <c r="AF475" s="232"/>
      <c r="AG475" s="232"/>
      <c r="AH475" s="232"/>
      <c r="AI475" s="232"/>
      <c r="AJ475" s="232"/>
      <c r="AK475" s="232"/>
      <c r="AL475" s="232"/>
      <c r="AM475" s="232"/>
      <c r="AN475" s="232"/>
      <c r="AO475" s="232"/>
      <c r="AP475" s="232"/>
      <c r="AQ475" s="232"/>
      <c r="AR475" s="232"/>
      <c r="AS475" s="250"/>
    </row>
    <row r="476" spans="1:45">
      <c r="B476" s="254"/>
      <c r="C476" s="246"/>
      <c r="D476" s="255"/>
      <c r="AS476" s="250"/>
    </row>
    <row r="477" spans="1:45" ht="15">
      <c r="B477" s="225" t="s">
        <v>279</v>
      </c>
      <c r="AS477" s="226" t="s">
        <v>147</v>
      </c>
    </row>
    <row r="478" spans="1:45" ht="15">
      <c r="A478" s="256" t="s">
        <v>15</v>
      </c>
      <c r="B478" s="228" t="s">
        <v>113</v>
      </c>
      <c r="C478" s="229" t="s">
        <v>114</v>
      </c>
      <c r="D478" s="230" t="s">
        <v>128</v>
      </c>
      <c r="E478" s="231"/>
      <c r="F478" s="232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26">
        <v>1</v>
      </c>
    </row>
    <row r="479" spans="1:45">
      <c r="A479" s="237"/>
      <c r="B479" s="234" t="s">
        <v>129</v>
      </c>
      <c r="C479" s="235" t="s">
        <v>129</v>
      </c>
      <c r="D479" s="236" t="s">
        <v>130</v>
      </c>
      <c r="E479" s="231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26" t="s">
        <v>3</v>
      </c>
    </row>
    <row r="480" spans="1:45">
      <c r="A480" s="237"/>
      <c r="B480" s="234"/>
      <c r="C480" s="235"/>
      <c r="D480" s="238" t="s">
        <v>244</v>
      </c>
      <c r="E480" s="231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26">
        <v>2</v>
      </c>
    </row>
    <row r="481" spans="1:45">
      <c r="A481" s="237"/>
      <c r="B481" s="234"/>
      <c r="C481" s="235"/>
      <c r="D481" s="239"/>
      <c r="E481" s="231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26">
        <v>2</v>
      </c>
    </row>
    <row r="482" spans="1:45">
      <c r="A482" s="237"/>
      <c r="B482" s="228">
        <v>1</v>
      </c>
      <c r="C482" s="240">
        <v>1</v>
      </c>
      <c r="D482" s="257">
        <v>2.2000000000000002</v>
      </c>
      <c r="E482" s="231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26">
        <v>1</v>
      </c>
    </row>
    <row r="483" spans="1:45">
      <c r="A483" s="237"/>
      <c r="B483" s="234">
        <v>1</v>
      </c>
      <c r="C483" s="235">
        <v>2</v>
      </c>
      <c r="D483" s="258">
        <v>2.8</v>
      </c>
      <c r="E483" s="231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26">
        <v>1</v>
      </c>
    </row>
    <row r="484" spans="1:45">
      <c r="A484" s="237"/>
      <c r="B484" s="246" t="s">
        <v>142</v>
      </c>
      <c r="C484" s="247"/>
      <c r="D484" s="259">
        <v>2.5</v>
      </c>
      <c r="E484" s="231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26">
        <v>16</v>
      </c>
    </row>
    <row r="485" spans="1:45">
      <c r="A485" s="237"/>
      <c r="B485" s="232" t="s">
        <v>143</v>
      </c>
      <c r="C485" s="237"/>
      <c r="D485" s="260">
        <v>2.5</v>
      </c>
      <c r="E485" s="231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26">
        <v>2.5</v>
      </c>
    </row>
    <row r="486" spans="1:45">
      <c r="A486" s="237"/>
      <c r="B486" s="232" t="s">
        <v>144</v>
      </c>
      <c r="C486" s="237"/>
      <c r="D486" s="249">
        <v>0.42426406871192818</v>
      </c>
      <c r="E486" s="231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26">
        <v>7</v>
      </c>
    </row>
    <row r="487" spans="1:45">
      <c r="A487" s="237"/>
      <c r="B487" s="232" t="s">
        <v>93</v>
      </c>
      <c r="C487" s="237"/>
      <c r="D487" s="101">
        <v>0.16970562748477128</v>
      </c>
      <c r="E487" s="231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50"/>
    </row>
    <row r="488" spans="1:45">
      <c r="A488" s="237"/>
      <c r="B488" s="232" t="s">
        <v>145</v>
      </c>
      <c r="C488" s="237"/>
      <c r="D488" s="101">
        <v>0</v>
      </c>
      <c r="E488" s="231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50"/>
    </row>
    <row r="489" spans="1:45">
      <c r="A489" s="237"/>
      <c r="B489" s="251" t="s">
        <v>245</v>
      </c>
      <c r="C489" s="252"/>
      <c r="D489" s="253" t="s">
        <v>246</v>
      </c>
      <c r="E489" s="231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50"/>
    </row>
    <row r="490" spans="1:45">
      <c r="B490" s="254"/>
      <c r="C490" s="246"/>
      <c r="D490" s="255"/>
      <c r="AS490" s="250"/>
    </row>
    <row r="491" spans="1:45" ht="15">
      <c r="B491" s="225" t="s">
        <v>280</v>
      </c>
      <c r="AS491" s="226" t="s">
        <v>147</v>
      </c>
    </row>
    <row r="492" spans="1:45" ht="15">
      <c r="A492" s="256" t="s">
        <v>18</v>
      </c>
      <c r="B492" s="228" t="s">
        <v>113</v>
      </c>
      <c r="C492" s="229" t="s">
        <v>114</v>
      </c>
      <c r="D492" s="230" t="s">
        <v>128</v>
      </c>
      <c r="E492" s="231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26">
        <v>1</v>
      </c>
    </row>
    <row r="493" spans="1:45">
      <c r="A493" s="237"/>
      <c r="B493" s="234" t="s">
        <v>129</v>
      </c>
      <c r="C493" s="235" t="s">
        <v>129</v>
      </c>
      <c r="D493" s="236" t="s">
        <v>130</v>
      </c>
      <c r="E493" s="231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26" t="s">
        <v>3</v>
      </c>
    </row>
    <row r="494" spans="1:45">
      <c r="A494" s="237"/>
      <c r="B494" s="234"/>
      <c r="C494" s="235"/>
      <c r="D494" s="238" t="s">
        <v>244</v>
      </c>
      <c r="E494" s="231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26">
        <v>0</v>
      </c>
    </row>
    <row r="495" spans="1:45">
      <c r="A495" s="237"/>
      <c r="B495" s="234"/>
      <c r="C495" s="235"/>
      <c r="D495" s="239"/>
      <c r="E495" s="231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26">
        <v>0</v>
      </c>
    </row>
    <row r="496" spans="1:45">
      <c r="A496" s="237"/>
      <c r="B496" s="228">
        <v>1</v>
      </c>
      <c r="C496" s="240">
        <v>1</v>
      </c>
      <c r="D496" s="261">
        <v>403</v>
      </c>
      <c r="E496" s="262"/>
      <c r="F496" s="263"/>
      <c r="G496" s="263"/>
      <c r="H496" s="263"/>
      <c r="I496" s="263"/>
      <c r="J496" s="263"/>
      <c r="K496" s="263"/>
      <c r="L496" s="263"/>
      <c r="M496" s="263"/>
      <c r="N496" s="263"/>
      <c r="O496" s="263"/>
      <c r="P496" s="263"/>
      <c r="Q496" s="263"/>
      <c r="R496" s="263"/>
      <c r="S496" s="263"/>
      <c r="T496" s="263"/>
      <c r="U496" s="263"/>
      <c r="V496" s="263"/>
      <c r="W496" s="263"/>
      <c r="X496" s="263"/>
      <c r="Y496" s="263"/>
      <c r="Z496" s="263"/>
      <c r="AA496" s="263"/>
      <c r="AB496" s="263"/>
      <c r="AC496" s="263"/>
      <c r="AD496" s="263"/>
      <c r="AE496" s="263"/>
      <c r="AF496" s="263"/>
      <c r="AG496" s="263"/>
      <c r="AH496" s="263"/>
      <c r="AI496" s="263"/>
      <c r="AJ496" s="263"/>
      <c r="AK496" s="263"/>
      <c r="AL496" s="263"/>
      <c r="AM496" s="263"/>
      <c r="AN496" s="263"/>
      <c r="AO496" s="263"/>
      <c r="AP496" s="263"/>
      <c r="AQ496" s="263"/>
      <c r="AR496" s="263"/>
      <c r="AS496" s="264">
        <v>1</v>
      </c>
    </row>
    <row r="497" spans="1:45">
      <c r="A497" s="237"/>
      <c r="B497" s="234">
        <v>1</v>
      </c>
      <c r="C497" s="235">
        <v>2</v>
      </c>
      <c r="D497" s="265">
        <v>394</v>
      </c>
      <c r="E497" s="262"/>
      <c r="F497" s="263"/>
      <c r="G497" s="263"/>
      <c r="H497" s="263"/>
      <c r="I497" s="263"/>
      <c r="J497" s="263"/>
      <c r="K497" s="263"/>
      <c r="L497" s="263"/>
      <c r="M497" s="263"/>
      <c r="N497" s="263"/>
      <c r="O497" s="263"/>
      <c r="P497" s="263"/>
      <c r="Q497" s="263"/>
      <c r="R497" s="263"/>
      <c r="S497" s="263"/>
      <c r="T497" s="263"/>
      <c r="U497" s="263"/>
      <c r="V497" s="263"/>
      <c r="W497" s="263"/>
      <c r="X497" s="263"/>
      <c r="Y497" s="263"/>
      <c r="Z497" s="263"/>
      <c r="AA497" s="263"/>
      <c r="AB497" s="263"/>
      <c r="AC497" s="263"/>
      <c r="AD497" s="263"/>
      <c r="AE497" s="263"/>
      <c r="AF497" s="263"/>
      <c r="AG497" s="263"/>
      <c r="AH497" s="263"/>
      <c r="AI497" s="263"/>
      <c r="AJ497" s="263"/>
      <c r="AK497" s="263"/>
      <c r="AL497" s="263"/>
      <c r="AM497" s="263"/>
      <c r="AN497" s="263"/>
      <c r="AO497" s="263"/>
      <c r="AP497" s="263"/>
      <c r="AQ497" s="263"/>
      <c r="AR497" s="263"/>
      <c r="AS497" s="264">
        <v>2</v>
      </c>
    </row>
    <row r="498" spans="1:45">
      <c r="A498" s="237"/>
      <c r="B498" s="246" t="s">
        <v>142</v>
      </c>
      <c r="C498" s="247"/>
      <c r="D498" s="266">
        <v>398.5</v>
      </c>
      <c r="E498" s="262"/>
      <c r="F498" s="263"/>
      <c r="G498" s="263"/>
      <c r="H498" s="263"/>
      <c r="I498" s="263"/>
      <c r="J498" s="263"/>
      <c r="K498" s="263"/>
      <c r="L498" s="263"/>
      <c r="M498" s="263"/>
      <c r="N498" s="263"/>
      <c r="O498" s="263"/>
      <c r="P498" s="263"/>
      <c r="Q498" s="263"/>
      <c r="R498" s="263"/>
      <c r="S498" s="263"/>
      <c r="T498" s="263"/>
      <c r="U498" s="263"/>
      <c r="V498" s="263"/>
      <c r="W498" s="263"/>
      <c r="X498" s="263"/>
      <c r="Y498" s="263"/>
      <c r="Z498" s="263"/>
      <c r="AA498" s="263"/>
      <c r="AB498" s="263"/>
      <c r="AC498" s="263"/>
      <c r="AD498" s="263"/>
      <c r="AE498" s="263"/>
      <c r="AF498" s="263"/>
      <c r="AG498" s="263"/>
      <c r="AH498" s="263"/>
      <c r="AI498" s="263"/>
      <c r="AJ498" s="263"/>
      <c r="AK498" s="263"/>
      <c r="AL498" s="263"/>
      <c r="AM498" s="263"/>
      <c r="AN498" s="263"/>
      <c r="AO498" s="263"/>
      <c r="AP498" s="263"/>
      <c r="AQ498" s="263"/>
      <c r="AR498" s="263"/>
      <c r="AS498" s="264">
        <v>16</v>
      </c>
    </row>
    <row r="499" spans="1:45">
      <c r="A499" s="237"/>
      <c r="B499" s="232" t="s">
        <v>143</v>
      </c>
      <c r="C499" s="237"/>
      <c r="D499" s="267">
        <v>398.5</v>
      </c>
      <c r="E499" s="262"/>
      <c r="F499" s="263"/>
      <c r="G499" s="263"/>
      <c r="H499" s="263"/>
      <c r="I499" s="263"/>
      <c r="J499" s="263"/>
      <c r="K499" s="263"/>
      <c r="L499" s="263"/>
      <c r="M499" s="263"/>
      <c r="N499" s="263"/>
      <c r="O499" s="263"/>
      <c r="P499" s="263"/>
      <c r="Q499" s="263"/>
      <c r="R499" s="263"/>
      <c r="S499" s="263"/>
      <c r="T499" s="263"/>
      <c r="U499" s="263"/>
      <c r="V499" s="263"/>
      <c r="W499" s="263"/>
      <c r="X499" s="263"/>
      <c r="Y499" s="263"/>
      <c r="Z499" s="263"/>
      <c r="AA499" s="263"/>
      <c r="AB499" s="263"/>
      <c r="AC499" s="263"/>
      <c r="AD499" s="263"/>
      <c r="AE499" s="263"/>
      <c r="AF499" s="263"/>
      <c r="AG499" s="263"/>
      <c r="AH499" s="263"/>
      <c r="AI499" s="263"/>
      <c r="AJ499" s="263"/>
      <c r="AK499" s="263"/>
      <c r="AL499" s="263"/>
      <c r="AM499" s="263"/>
      <c r="AN499" s="263"/>
      <c r="AO499" s="263"/>
      <c r="AP499" s="263"/>
      <c r="AQ499" s="263"/>
      <c r="AR499" s="263"/>
      <c r="AS499" s="264">
        <v>398.5</v>
      </c>
    </row>
    <row r="500" spans="1:45">
      <c r="A500" s="237"/>
      <c r="B500" s="232" t="s">
        <v>144</v>
      </c>
      <c r="C500" s="237"/>
      <c r="D500" s="267">
        <v>6.3639610306789276</v>
      </c>
      <c r="E500" s="262"/>
      <c r="F500" s="263"/>
      <c r="G500" s="263"/>
      <c r="H500" s="263"/>
      <c r="I500" s="263"/>
      <c r="J500" s="263"/>
      <c r="K500" s="263"/>
      <c r="L500" s="263"/>
      <c r="M500" s="263"/>
      <c r="N500" s="263"/>
      <c r="O500" s="263"/>
      <c r="P500" s="263"/>
      <c r="Q500" s="263"/>
      <c r="R500" s="263"/>
      <c r="S500" s="263"/>
      <c r="T500" s="263"/>
      <c r="U500" s="263"/>
      <c r="V500" s="263"/>
      <c r="W500" s="263"/>
      <c r="X500" s="263"/>
      <c r="Y500" s="263"/>
      <c r="Z500" s="263"/>
      <c r="AA500" s="263"/>
      <c r="AB500" s="263"/>
      <c r="AC500" s="263"/>
      <c r="AD500" s="263"/>
      <c r="AE500" s="263"/>
      <c r="AF500" s="263"/>
      <c r="AG500" s="263"/>
      <c r="AH500" s="263"/>
      <c r="AI500" s="263"/>
      <c r="AJ500" s="263"/>
      <c r="AK500" s="263"/>
      <c r="AL500" s="263"/>
      <c r="AM500" s="263"/>
      <c r="AN500" s="263"/>
      <c r="AO500" s="263"/>
      <c r="AP500" s="263"/>
      <c r="AQ500" s="263"/>
      <c r="AR500" s="263"/>
      <c r="AS500" s="264">
        <v>8</v>
      </c>
    </row>
    <row r="501" spans="1:45">
      <c r="A501" s="237"/>
      <c r="B501" s="232" t="s">
        <v>93</v>
      </c>
      <c r="C501" s="237"/>
      <c r="D501" s="101">
        <v>1.5969789286521777E-2</v>
      </c>
      <c r="E501" s="231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50"/>
    </row>
    <row r="502" spans="1:45">
      <c r="A502" s="237"/>
      <c r="B502" s="232" t="s">
        <v>145</v>
      </c>
      <c r="C502" s="237"/>
      <c r="D502" s="101">
        <v>0</v>
      </c>
      <c r="E502" s="231"/>
      <c r="F502" s="232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50"/>
    </row>
    <row r="503" spans="1:45">
      <c r="A503" s="237"/>
      <c r="B503" s="251" t="s">
        <v>245</v>
      </c>
      <c r="C503" s="252"/>
      <c r="D503" s="253" t="s">
        <v>246</v>
      </c>
      <c r="E503" s="231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2"/>
      <c r="AB503" s="232"/>
      <c r="AC503" s="232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50"/>
    </row>
    <row r="504" spans="1:45">
      <c r="B504" s="254"/>
      <c r="C504" s="246"/>
      <c r="D504" s="255"/>
      <c r="AS504" s="250"/>
    </row>
    <row r="505" spans="1:45" ht="15">
      <c r="B505" s="225" t="s">
        <v>281</v>
      </c>
      <c r="AS505" s="226" t="s">
        <v>147</v>
      </c>
    </row>
    <row r="506" spans="1:45" ht="15">
      <c r="A506" s="256" t="s">
        <v>21</v>
      </c>
      <c r="B506" s="228" t="s">
        <v>113</v>
      </c>
      <c r="C506" s="229" t="s">
        <v>114</v>
      </c>
      <c r="D506" s="230" t="s">
        <v>128</v>
      </c>
      <c r="E506" s="231"/>
      <c r="F506" s="232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26">
        <v>1</v>
      </c>
    </row>
    <row r="507" spans="1:45">
      <c r="A507" s="237"/>
      <c r="B507" s="234" t="s">
        <v>129</v>
      </c>
      <c r="C507" s="235" t="s">
        <v>129</v>
      </c>
      <c r="D507" s="236" t="s">
        <v>130</v>
      </c>
      <c r="E507" s="231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26" t="s">
        <v>3</v>
      </c>
    </row>
    <row r="508" spans="1:45">
      <c r="A508" s="237"/>
      <c r="B508" s="234"/>
      <c r="C508" s="235"/>
      <c r="D508" s="238" t="s">
        <v>244</v>
      </c>
      <c r="E508" s="231"/>
      <c r="F508" s="232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2"/>
      <c r="AD508" s="232"/>
      <c r="AE508" s="232"/>
      <c r="AF508" s="232"/>
      <c r="AG508" s="232"/>
      <c r="AH508" s="232"/>
      <c r="AI508" s="232"/>
      <c r="AJ508" s="232"/>
      <c r="AK508" s="232"/>
      <c r="AL508" s="232"/>
      <c r="AM508" s="232"/>
      <c r="AN508" s="232"/>
      <c r="AO508" s="232"/>
      <c r="AP508" s="232"/>
      <c r="AQ508" s="232"/>
      <c r="AR508" s="232"/>
      <c r="AS508" s="226">
        <v>2</v>
      </c>
    </row>
    <row r="509" spans="1:45">
      <c r="A509" s="237"/>
      <c r="B509" s="234"/>
      <c r="C509" s="235"/>
      <c r="D509" s="239"/>
      <c r="E509" s="231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2"/>
      <c r="AD509" s="232"/>
      <c r="AE509" s="232"/>
      <c r="AF509" s="232"/>
      <c r="AG509" s="232"/>
      <c r="AH509" s="232"/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26">
        <v>2</v>
      </c>
    </row>
    <row r="510" spans="1:45">
      <c r="A510" s="237"/>
      <c r="B510" s="228">
        <v>1</v>
      </c>
      <c r="C510" s="240">
        <v>1</v>
      </c>
      <c r="D510" s="257">
        <v>1.17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26">
        <v>1</v>
      </c>
    </row>
    <row r="511" spans="1:45">
      <c r="A511" s="237"/>
      <c r="B511" s="234">
        <v>1</v>
      </c>
      <c r="C511" s="235">
        <v>2</v>
      </c>
      <c r="D511" s="258">
        <v>1.22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26">
        <v>3</v>
      </c>
    </row>
    <row r="512" spans="1:45">
      <c r="A512" s="237"/>
      <c r="B512" s="246" t="s">
        <v>142</v>
      </c>
      <c r="C512" s="247"/>
      <c r="D512" s="259">
        <v>1.1949999999999998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26">
        <v>16</v>
      </c>
    </row>
    <row r="513" spans="1:45">
      <c r="A513" s="237"/>
      <c r="B513" s="232" t="s">
        <v>143</v>
      </c>
      <c r="C513" s="237"/>
      <c r="D513" s="260">
        <v>1.1949999999999998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26">
        <v>1.1950000000000001</v>
      </c>
    </row>
    <row r="514" spans="1:45">
      <c r="A514" s="237"/>
      <c r="B514" s="232" t="s">
        <v>144</v>
      </c>
      <c r="C514" s="237"/>
      <c r="D514" s="249">
        <v>3.5355339059327411E-2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26">
        <v>9</v>
      </c>
    </row>
    <row r="515" spans="1:45">
      <c r="A515" s="237"/>
      <c r="B515" s="232" t="s">
        <v>93</v>
      </c>
      <c r="C515" s="237"/>
      <c r="D515" s="101">
        <v>2.9586057790232146E-2</v>
      </c>
      <c r="E515" s="231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50"/>
    </row>
    <row r="516" spans="1:45">
      <c r="A516" s="237"/>
      <c r="B516" s="232" t="s">
        <v>145</v>
      </c>
      <c r="C516" s="237"/>
      <c r="D516" s="101">
        <v>-2.2204460492503131E-16</v>
      </c>
      <c r="E516" s="231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50"/>
    </row>
    <row r="517" spans="1:45">
      <c r="A517" s="237"/>
      <c r="B517" s="251" t="s">
        <v>245</v>
      </c>
      <c r="C517" s="252"/>
      <c r="D517" s="253" t="s">
        <v>246</v>
      </c>
      <c r="E517" s="231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50"/>
    </row>
    <row r="518" spans="1:45">
      <c r="B518" s="254"/>
      <c r="C518" s="246"/>
      <c r="D518" s="255"/>
      <c r="AS518" s="250"/>
    </row>
    <row r="519" spans="1:45" ht="15">
      <c r="B519" s="225" t="s">
        <v>282</v>
      </c>
      <c r="AS519" s="226" t="s">
        <v>147</v>
      </c>
    </row>
    <row r="520" spans="1:45" ht="15">
      <c r="A520" s="256" t="s">
        <v>24</v>
      </c>
      <c r="B520" s="228" t="s">
        <v>113</v>
      </c>
      <c r="C520" s="229" t="s">
        <v>114</v>
      </c>
      <c r="D520" s="230" t="s">
        <v>128</v>
      </c>
      <c r="E520" s="231"/>
      <c r="F520" s="232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26">
        <v>1</v>
      </c>
    </row>
    <row r="521" spans="1:45">
      <c r="A521" s="237"/>
      <c r="B521" s="234" t="s">
        <v>129</v>
      </c>
      <c r="C521" s="235" t="s">
        <v>129</v>
      </c>
      <c r="D521" s="236" t="s">
        <v>130</v>
      </c>
      <c r="E521" s="231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26" t="s">
        <v>3</v>
      </c>
    </row>
    <row r="522" spans="1:45">
      <c r="A522" s="237"/>
      <c r="B522" s="234"/>
      <c r="C522" s="235"/>
      <c r="D522" s="238" t="s">
        <v>244</v>
      </c>
      <c r="E522" s="231"/>
      <c r="F522" s="232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26">
        <v>2</v>
      </c>
    </row>
    <row r="523" spans="1:45">
      <c r="A523" s="237"/>
      <c r="B523" s="234"/>
      <c r="C523" s="235"/>
      <c r="D523" s="239"/>
      <c r="E523" s="231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26">
        <v>2</v>
      </c>
    </row>
    <row r="524" spans="1:45">
      <c r="A524" s="237"/>
      <c r="B524" s="228">
        <v>1</v>
      </c>
      <c r="C524" s="240">
        <v>1</v>
      </c>
      <c r="D524" s="257">
        <v>0.82</v>
      </c>
      <c r="E524" s="231"/>
      <c r="F524" s="232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26">
        <v>1</v>
      </c>
    </row>
    <row r="525" spans="1:45">
      <c r="A525" s="237"/>
      <c r="B525" s="234">
        <v>1</v>
      </c>
      <c r="C525" s="235">
        <v>2</v>
      </c>
      <c r="D525" s="258">
        <v>0.72</v>
      </c>
      <c r="E525" s="231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26">
        <v>4</v>
      </c>
    </row>
    <row r="526" spans="1:45">
      <c r="A526" s="237"/>
      <c r="B526" s="246" t="s">
        <v>142</v>
      </c>
      <c r="C526" s="247"/>
      <c r="D526" s="259">
        <v>0.77</v>
      </c>
      <c r="E526" s="231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26">
        <v>16</v>
      </c>
    </row>
    <row r="527" spans="1:45">
      <c r="A527" s="237"/>
      <c r="B527" s="232" t="s">
        <v>143</v>
      </c>
      <c r="C527" s="237"/>
      <c r="D527" s="260">
        <v>0.77</v>
      </c>
      <c r="E527" s="231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26">
        <v>0.77</v>
      </c>
    </row>
    <row r="528" spans="1:45">
      <c r="A528" s="237"/>
      <c r="B528" s="232" t="s">
        <v>144</v>
      </c>
      <c r="C528" s="237"/>
      <c r="D528" s="249">
        <v>7.0710678118654738E-2</v>
      </c>
      <c r="E528" s="231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26">
        <v>10</v>
      </c>
    </row>
    <row r="529" spans="1:45">
      <c r="A529" s="237"/>
      <c r="B529" s="232" t="s">
        <v>93</v>
      </c>
      <c r="C529" s="237"/>
      <c r="D529" s="101">
        <v>9.183204950474641E-2</v>
      </c>
      <c r="E529" s="231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50"/>
    </row>
    <row r="530" spans="1:45">
      <c r="A530" s="237"/>
      <c r="B530" s="232" t="s">
        <v>145</v>
      </c>
      <c r="C530" s="237"/>
      <c r="D530" s="101">
        <v>0</v>
      </c>
      <c r="E530" s="231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50"/>
    </row>
    <row r="531" spans="1:45">
      <c r="A531" s="237"/>
      <c r="B531" s="251" t="s">
        <v>245</v>
      </c>
      <c r="C531" s="252"/>
      <c r="D531" s="253" t="s">
        <v>246</v>
      </c>
      <c r="E531" s="231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50"/>
    </row>
    <row r="532" spans="1:45">
      <c r="B532" s="254"/>
      <c r="C532" s="246"/>
      <c r="D532" s="255"/>
      <c r="AS532" s="250"/>
    </row>
    <row r="533" spans="1:45" ht="15">
      <c r="B533" s="225" t="s">
        <v>283</v>
      </c>
      <c r="AS533" s="226" t="s">
        <v>147</v>
      </c>
    </row>
    <row r="534" spans="1:45" ht="15">
      <c r="A534" s="256" t="s">
        <v>27</v>
      </c>
      <c r="B534" s="228" t="s">
        <v>113</v>
      </c>
      <c r="C534" s="229" t="s">
        <v>114</v>
      </c>
      <c r="D534" s="230" t="s">
        <v>128</v>
      </c>
      <c r="E534" s="231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26">
        <v>1</v>
      </c>
    </row>
    <row r="535" spans="1:45">
      <c r="A535" s="237"/>
      <c r="B535" s="234" t="s">
        <v>129</v>
      </c>
      <c r="C535" s="235" t="s">
        <v>129</v>
      </c>
      <c r="D535" s="236" t="s">
        <v>130</v>
      </c>
      <c r="E535" s="231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26" t="s">
        <v>3</v>
      </c>
    </row>
    <row r="536" spans="1:45">
      <c r="A536" s="237"/>
      <c r="B536" s="234"/>
      <c r="C536" s="235"/>
      <c r="D536" s="238" t="s">
        <v>244</v>
      </c>
      <c r="E536" s="231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26">
        <v>2</v>
      </c>
    </row>
    <row r="537" spans="1:45">
      <c r="A537" s="237"/>
      <c r="B537" s="234"/>
      <c r="C537" s="235"/>
      <c r="D537" s="239"/>
      <c r="E537" s="231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26">
        <v>2</v>
      </c>
    </row>
    <row r="538" spans="1:45">
      <c r="A538" s="237"/>
      <c r="B538" s="228">
        <v>1</v>
      </c>
      <c r="C538" s="240">
        <v>1</v>
      </c>
      <c r="D538" s="257">
        <v>0.4</v>
      </c>
      <c r="E538" s="231"/>
      <c r="F538" s="232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26">
        <v>1</v>
      </c>
    </row>
    <row r="539" spans="1:45">
      <c r="A539" s="237"/>
      <c r="B539" s="234">
        <v>1</v>
      </c>
      <c r="C539" s="235">
        <v>2</v>
      </c>
      <c r="D539" s="258">
        <v>0.6</v>
      </c>
      <c r="E539" s="231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26">
        <v>5</v>
      </c>
    </row>
    <row r="540" spans="1:45">
      <c r="A540" s="237"/>
      <c r="B540" s="246" t="s">
        <v>142</v>
      </c>
      <c r="C540" s="247"/>
      <c r="D540" s="259">
        <v>0.5</v>
      </c>
      <c r="E540" s="231"/>
      <c r="F540" s="232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26">
        <v>16</v>
      </c>
    </row>
    <row r="541" spans="1:45">
      <c r="A541" s="237"/>
      <c r="B541" s="232" t="s">
        <v>143</v>
      </c>
      <c r="C541" s="237"/>
      <c r="D541" s="260">
        <v>0.5</v>
      </c>
      <c r="E541" s="231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26">
        <v>0.5</v>
      </c>
    </row>
    <row r="542" spans="1:45">
      <c r="A542" s="237"/>
      <c r="B542" s="232" t="s">
        <v>144</v>
      </c>
      <c r="C542" s="237"/>
      <c r="D542" s="249">
        <v>0.14142135623730956</v>
      </c>
      <c r="E542" s="231"/>
      <c r="F542" s="232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26">
        <v>11</v>
      </c>
    </row>
    <row r="543" spans="1:45">
      <c r="A543" s="237"/>
      <c r="B543" s="232" t="s">
        <v>93</v>
      </c>
      <c r="C543" s="237"/>
      <c r="D543" s="101">
        <v>0.28284271247461912</v>
      </c>
      <c r="E543" s="231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50"/>
    </row>
    <row r="544" spans="1:45">
      <c r="A544" s="237"/>
      <c r="B544" s="232" t="s">
        <v>145</v>
      </c>
      <c r="C544" s="237"/>
      <c r="D544" s="101">
        <v>0</v>
      </c>
      <c r="E544" s="231"/>
      <c r="F544" s="232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50"/>
    </row>
    <row r="545" spans="1:45">
      <c r="A545" s="237"/>
      <c r="B545" s="251" t="s">
        <v>245</v>
      </c>
      <c r="C545" s="252"/>
      <c r="D545" s="253" t="s">
        <v>246</v>
      </c>
      <c r="E545" s="231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50"/>
    </row>
    <row r="546" spans="1:45">
      <c r="B546" s="254"/>
      <c r="C546" s="246"/>
      <c r="D546" s="255"/>
      <c r="AS546" s="250"/>
    </row>
    <row r="547" spans="1:45" ht="15">
      <c r="B547" s="225" t="s">
        <v>284</v>
      </c>
      <c r="AS547" s="226" t="s">
        <v>147</v>
      </c>
    </row>
    <row r="548" spans="1:45" ht="15">
      <c r="A548" s="256" t="s">
        <v>30</v>
      </c>
      <c r="B548" s="228" t="s">
        <v>113</v>
      </c>
      <c r="C548" s="229" t="s">
        <v>114</v>
      </c>
      <c r="D548" s="230" t="s">
        <v>128</v>
      </c>
      <c r="E548" s="231"/>
      <c r="F548" s="232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26">
        <v>1</v>
      </c>
    </row>
    <row r="549" spans="1:45">
      <c r="A549" s="237"/>
      <c r="B549" s="234" t="s">
        <v>129</v>
      </c>
      <c r="C549" s="235" t="s">
        <v>129</v>
      </c>
      <c r="D549" s="236" t="s">
        <v>130</v>
      </c>
      <c r="E549" s="231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32"/>
      <c r="AE549" s="232"/>
      <c r="AF549" s="232"/>
      <c r="AG549" s="232"/>
      <c r="AH549" s="232"/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26" t="s">
        <v>3</v>
      </c>
    </row>
    <row r="550" spans="1:45">
      <c r="A550" s="237"/>
      <c r="B550" s="234"/>
      <c r="C550" s="235"/>
      <c r="D550" s="238" t="s">
        <v>244</v>
      </c>
      <c r="E550" s="231"/>
      <c r="F550" s="232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2"/>
      <c r="AD550" s="232"/>
      <c r="AE550" s="232"/>
      <c r="AF550" s="232"/>
      <c r="AG550" s="232"/>
      <c r="AH550" s="232"/>
      <c r="AI550" s="232"/>
      <c r="AJ550" s="232"/>
      <c r="AK550" s="232"/>
      <c r="AL550" s="232"/>
      <c r="AM550" s="232"/>
      <c r="AN550" s="232"/>
      <c r="AO550" s="232"/>
      <c r="AP550" s="232"/>
      <c r="AQ550" s="232"/>
      <c r="AR550" s="232"/>
      <c r="AS550" s="226">
        <v>2</v>
      </c>
    </row>
    <row r="551" spans="1:45">
      <c r="A551" s="237"/>
      <c r="B551" s="234"/>
      <c r="C551" s="235"/>
      <c r="D551" s="239"/>
      <c r="E551" s="231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26">
        <v>2</v>
      </c>
    </row>
    <row r="552" spans="1:45">
      <c r="A552" s="237"/>
      <c r="B552" s="228">
        <v>1</v>
      </c>
      <c r="C552" s="240">
        <v>1</v>
      </c>
      <c r="D552" s="257">
        <v>2.71</v>
      </c>
      <c r="E552" s="231"/>
      <c r="F552" s="232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32"/>
      <c r="AE552" s="232"/>
      <c r="AF552" s="232"/>
      <c r="AG552" s="232"/>
      <c r="AH552" s="232"/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26">
        <v>1</v>
      </c>
    </row>
    <row r="553" spans="1:45">
      <c r="A553" s="237"/>
      <c r="B553" s="234">
        <v>1</v>
      </c>
      <c r="C553" s="235">
        <v>2</v>
      </c>
      <c r="D553" s="258">
        <v>2.83</v>
      </c>
      <c r="E553" s="231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32"/>
      <c r="AE553" s="232"/>
      <c r="AF553" s="232"/>
      <c r="AG553" s="232"/>
      <c r="AH553" s="232"/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26">
        <v>6</v>
      </c>
    </row>
    <row r="554" spans="1:45">
      <c r="A554" s="237"/>
      <c r="B554" s="246" t="s">
        <v>142</v>
      </c>
      <c r="C554" s="247"/>
      <c r="D554" s="259">
        <v>2.77</v>
      </c>
      <c r="E554" s="231"/>
      <c r="F554" s="232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32"/>
      <c r="AE554" s="232"/>
      <c r="AF554" s="232"/>
      <c r="AG554" s="232"/>
      <c r="AH554" s="232"/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26">
        <v>16</v>
      </c>
    </row>
    <row r="555" spans="1:45">
      <c r="A555" s="237"/>
      <c r="B555" s="232" t="s">
        <v>143</v>
      </c>
      <c r="C555" s="237"/>
      <c r="D555" s="260">
        <v>2.77</v>
      </c>
      <c r="E555" s="231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32"/>
      <c r="AE555" s="232"/>
      <c r="AF555" s="232"/>
      <c r="AG555" s="232"/>
      <c r="AH555" s="232"/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26">
        <v>2.77</v>
      </c>
    </row>
    <row r="556" spans="1:45">
      <c r="A556" s="237"/>
      <c r="B556" s="232" t="s">
        <v>144</v>
      </c>
      <c r="C556" s="237"/>
      <c r="D556" s="249">
        <v>8.4852813742385777E-2</v>
      </c>
      <c r="E556" s="231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26">
        <v>12</v>
      </c>
    </row>
    <row r="557" spans="1:45">
      <c r="A557" s="237"/>
      <c r="B557" s="232" t="s">
        <v>93</v>
      </c>
      <c r="C557" s="237"/>
      <c r="D557" s="101">
        <v>3.06327847445436E-2</v>
      </c>
      <c r="E557" s="231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2"/>
      <c r="AD557" s="232"/>
      <c r="AE557" s="232"/>
      <c r="AF557" s="232"/>
      <c r="AG557" s="232"/>
      <c r="AH557" s="232"/>
      <c r="AI557" s="232"/>
      <c r="AJ557" s="232"/>
      <c r="AK557" s="232"/>
      <c r="AL557" s="232"/>
      <c r="AM557" s="232"/>
      <c r="AN557" s="232"/>
      <c r="AO557" s="232"/>
      <c r="AP557" s="232"/>
      <c r="AQ557" s="232"/>
      <c r="AR557" s="232"/>
      <c r="AS557" s="250"/>
    </row>
    <row r="558" spans="1:45">
      <c r="A558" s="237"/>
      <c r="B558" s="232" t="s">
        <v>145</v>
      </c>
      <c r="C558" s="237"/>
      <c r="D558" s="101">
        <v>0</v>
      </c>
      <c r="E558" s="231"/>
      <c r="F558" s="232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50"/>
    </row>
    <row r="559" spans="1:45">
      <c r="A559" s="237"/>
      <c r="B559" s="251" t="s">
        <v>245</v>
      </c>
      <c r="C559" s="252"/>
      <c r="D559" s="253" t="s">
        <v>246</v>
      </c>
      <c r="E559" s="231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50"/>
    </row>
    <row r="560" spans="1:45">
      <c r="B560" s="254"/>
      <c r="C560" s="246"/>
      <c r="D560" s="255"/>
      <c r="AS560" s="250"/>
    </row>
    <row r="561" spans="1:45" ht="15">
      <c r="B561" s="225" t="s">
        <v>285</v>
      </c>
      <c r="AS561" s="226" t="s">
        <v>147</v>
      </c>
    </row>
    <row r="562" spans="1:45" ht="15">
      <c r="A562" s="256" t="s">
        <v>60</v>
      </c>
      <c r="B562" s="228" t="s">
        <v>113</v>
      </c>
      <c r="C562" s="229" t="s">
        <v>114</v>
      </c>
      <c r="D562" s="230" t="s">
        <v>128</v>
      </c>
      <c r="E562" s="231"/>
      <c r="F562" s="232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26">
        <v>1</v>
      </c>
    </row>
    <row r="563" spans="1:45">
      <c r="A563" s="237"/>
      <c r="B563" s="234" t="s">
        <v>129</v>
      </c>
      <c r="C563" s="235" t="s">
        <v>129</v>
      </c>
      <c r="D563" s="236" t="s">
        <v>130</v>
      </c>
      <c r="E563" s="231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26" t="s">
        <v>1</v>
      </c>
    </row>
    <row r="564" spans="1:45">
      <c r="A564" s="237"/>
      <c r="B564" s="234"/>
      <c r="C564" s="235"/>
      <c r="D564" s="238" t="s">
        <v>244</v>
      </c>
      <c r="E564" s="231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26">
        <v>2</v>
      </c>
    </row>
    <row r="565" spans="1:45">
      <c r="A565" s="237"/>
      <c r="B565" s="234"/>
      <c r="C565" s="235"/>
      <c r="D565" s="239"/>
      <c r="E565" s="231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26">
        <v>2</v>
      </c>
    </row>
    <row r="566" spans="1:45">
      <c r="A566" s="237"/>
      <c r="B566" s="228">
        <v>1</v>
      </c>
      <c r="C566" s="240">
        <v>1</v>
      </c>
      <c r="D566" s="257">
        <v>1.05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26">
        <v>1</v>
      </c>
    </row>
    <row r="567" spans="1:45">
      <c r="A567" s="237"/>
      <c r="B567" s="234">
        <v>1</v>
      </c>
      <c r="C567" s="235">
        <v>2</v>
      </c>
      <c r="D567" s="258">
        <v>1.08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26">
        <v>7</v>
      </c>
    </row>
    <row r="568" spans="1:45">
      <c r="A568" s="237"/>
      <c r="B568" s="246" t="s">
        <v>142</v>
      </c>
      <c r="C568" s="247"/>
      <c r="D568" s="259">
        <v>1.0649999999999999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26">
        <v>16</v>
      </c>
    </row>
    <row r="569" spans="1:45">
      <c r="A569" s="237"/>
      <c r="B569" s="232" t="s">
        <v>143</v>
      </c>
      <c r="C569" s="237"/>
      <c r="D569" s="260">
        <v>1.0649999999999999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26">
        <v>1.0649999999999999</v>
      </c>
    </row>
    <row r="570" spans="1:45">
      <c r="A570" s="237"/>
      <c r="B570" s="232" t="s">
        <v>144</v>
      </c>
      <c r="C570" s="237"/>
      <c r="D570" s="249">
        <v>2.1213203435596444E-2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26">
        <v>13</v>
      </c>
    </row>
    <row r="571" spans="1:45">
      <c r="A571" s="237"/>
      <c r="B571" s="232" t="s">
        <v>93</v>
      </c>
      <c r="C571" s="237"/>
      <c r="D571" s="101">
        <v>1.9918500878494314E-2</v>
      </c>
      <c r="E571" s="231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50"/>
    </row>
    <row r="572" spans="1:45">
      <c r="A572" s="237"/>
      <c r="B572" s="232" t="s">
        <v>145</v>
      </c>
      <c r="C572" s="237"/>
      <c r="D572" s="101">
        <v>0</v>
      </c>
      <c r="E572" s="231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50"/>
    </row>
    <row r="573" spans="1:45">
      <c r="A573" s="237"/>
      <c r="B573" s="251" t="s">
        <v>245</v>
      </c>
      <c r="C573" s="252"/>
      <c r="D573" s="253" t="s">
        <v>246</v>
      </c>
      <c r="E573" s="231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50"/>
    </row>
    <row r="574" spans="1:45">
      <c r="B574" s="254"/>
      <c r="C574" s="246"/>
      <c r="D574" s="255"/>
      <c r="AS574" s="250"/>
    </row>
    <row r="575" spans="1:45" ht="15">
      <c r="B575" s="225" t="s">
        <v>286</v>
      </c>
      <c r="AS575" s="226" t="s">
        <v>147</v>
      </c>
    </row>
    <row r="576" spans="1:45" ht="15">
      <c r="A576" s="256" t="s">
        <v>61</v>
      </c>
      <c r="B576" s="228" t="s">
        <v>113</v>
      </c>
      <c r="C576" s="229" t="s">
        <v>114</v>
      </c>
      <c r="D576" s="230" t="s">
        <v>128</v>
      </c>
      <c r="E576" s="231"/>
      <c r="F576" s="232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26">
        <v>1</v>
      </c>
    </row>
    <row r="577" spans="1:45">
      <c r="A577" s="237"/>
      <c r="B577" s="234" t="s">
        <v>129</v>
      </c>
      <c r="C577" s="235" t="s">
        <v>129</v>
      </c>
      <c r="D577" s="236" t="s">
        <v>130</v>
      </c>
      <c r="E577" s="231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26" t="s">
        <v>3</v>
      </c>
    </row>
    <row r="578" spans="1:45">
      <c r="A578" s="237"/>
      <c r="B578" s="234"/>
      <c r="C578" s="235"/>
      <c r="D578" s="238" t="s">
        <v>244</v>
      </c>
      <c r="E578" s="231"/>
      <c r="F578" s="232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26">
        <v>2</v>
      </c>
    </row>
    <row r="579" spans="1:45">
      <c r="A579" s="237"/>
      <c r="B579" s="234"/>
      <c r="C579" s="235"/>
      <c r="D579" s="239"/>
      <c r="E579" s="231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26">
        <v>2</v>
      </c>
    </row>
    <row r="580" spans="1:45">
      <c r="A580" s="237"/>
      <c r="B580" s="228">
        <v>1</v>
      </c>
      <c r="C580" s="240">
        <v>1</v>
      </c>
      <c r="D580" s="268" t="s">
        <v>107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26">
        <v>1</v>
      </c>
    </row>
    <row r="581" spans="1:45">
      <c r="A581" s="237"/>
      <c r="B581" s="234">
        <v>1</v>
      </c>
      <c r="C581" s="235">
        <v>2</v>
      </c>
      <c r="D581" s="269" t="s">
        <v>107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26">
        <v>8</v>
      </c>
    </row>
    <row r="582" spans="1:45">
      <c r="A582" s="237"/>
      <c r="B582" s="246" t="s">
        <v>142</v>
      </c>
      <c r="C582" s="247"/>
      <c r="D582" s="259" t="s">
        <v>237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26">
        <v>16</v>
      </c>
    </row>
    <row r="583" spans="1:45">
      <c r="A583" s="237"/>
      <c r="B583" s="232" t="s">
        <v>143</v>
      </c>
      <c r="C583" s="237"/>
      <c r="D583" s="260" t="s">
        <v>237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26" t="s">
        <v>107</v>
      </c>
    </row>
    <row r="584" spans="1:45">
      <c r="A584" s="237"/>
      <c r="B584" s="232" t="s">
        <v>144</v>
      </c>
      <c r="C584" s="237"/>
      <c r="D584" s="249" t="s">
        <v>237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26">
        <v>14</v>
      </c>
    </row>
    <row r="585" spans="1:45">
      <c r="A585" s="237"/>
      <c r="B585" s="232" t="s">
        <v>93</v>
      </c>
      <c r="C585" s="237"/>
      <c r="D585" s="101" t="s">
        <v>237</v>
      </c>
      <c r="E585" s="231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2"/>
      <c r="AD585" s="232"/>
      <c r="AE585" s="232"/>
      <c r="AF585" s="232"/>
      <c r="AG585" s="232"/>
      <c r="AH585" s="232"/>
      <c r="AI585" s="232"/>
      <c r="AJ585" s="232"/>
      <c r="AK585" s="232"/>
      <c r="AL585" s="232"/>
      <c r="AM585" s="232"/>
      <c r="AN585" s="232"/>
      <c r="AO585" s="232"/>
      <c r="AP585" s="232"/>
      <c r="AQ585" s="232"/>
      <c r="AR585" s="232"/>
      <c r="AS585" s="250"/>
    </row>
    <row r="586" spans="1:45">
      <c r="A586" s="237"/>
      <c r="B586" s="232" t="s">
        <v>145</v>
      </c>
      <c r="C586" s="237"/>
      <c r="D586" s="101" t="s">
        <v>237</v>
      </c>
      <c r="E586" s="231"/>
      <c r="F586" s="232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2"/>
      <c r="AD586" s="232"/>
      <c r="AE586" s="232"/>
      <c r="AF586" s="232"/>
      <c r="AG586" s="232"/>
      <c r="AH586" s="232"/>
      <c r="AI586" s="232"/>
      <c r="AJ586" s="232"/>
      <c r="AK586" s="232"/>
      <c r="AL586" s="232"/>
      <c r="AM586" s="232"/>
      <c r="AN586" s="232"/>
      <c r="AO586" s="232"/>
      <c r="AP586" s="232"/>
      <c r="AQ586" s="232"/>
      <c r="AR586" s="232"/>
      <c r="AS586" s="250"/>
    </row>
    <row r="587" spans="1:45">
      <c r="A587" s="237"/>
      <c r="B587" s="251" t="s">
        <v>245</v>
      </c>
      <c r="C587" s="252"/>
      <c r="D587" s="253" t="s">
        <v>246</v>
      </c>
      <c r="E587" s="231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2"/>
      <c r="AB587" s="232"/>
      <c r="AC587" s="232"/>
      <c r="AD587" s="232"/>
      <c r="AE587" s="232"/>
      <c r="AF587" s="232"/>
      <c r="AG587" s="232"/>
      <c r="AH587" s="232"/>
      <c r="AI587" s="232"/>
      <c r="AJ587" s="232"/>
      <c r="AK587" s="232"/>
      <c r="AL587" s="232"/>
      <c r="AM587" s="232"/>
      <c r="AN587" s="232"/>
      <c r="AO587" s="232"/>
      <c r="AP587" s="232"/>
      <c r="AQ587" s="232"/>
      <c r="AR587" s="232"/>
      <c r="AS587" s="250"/>
    </row>
    <row r="588" spans="1:45">
      <c r="B588" s="254"/>
      <c r="C588" s="246"/>
      <c r="D588" s="255"/>
      <c r="AS588" s="250"/>
    </row>
    <row r="589" spans="1:45" ht="15">
      <c r="B589" s="225" t="s">
        <v>287</v>
      </c>
      <c r="AS589" s="226" t="s">
        <v>147</v>
      </c>
    </row>
    <row r="590" spans="1:45" ht="15">
      <c r="A590" s="256" t="s">
        <v>62</v>
      </c>
      <c r="B590" s="228" t="s">
        <v>113</v>
      </c>
      <c r="C590" s="229" t="s">
        <v>114</v>
      </c>
      <c r="D590" s="230" t="s">
        <v>128</v>
      </c>
      <c r="E590" s="231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26">
        <v>1</v>
      </c>
    </row>
    <row r="591" spans="1:45">
      <c r="A591" s="237"/>
      <c r="B591" s="234" t="s">
        <v>129</v>
      </c>
      <c r="C591" s="235" t="s">
        <v>129</v>
      </c>
      <c r="D591" s="236" t="s">
        <v>130</v>
      </c>
      <c r="E591" s="231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26" t="s">
        <v>3</v>
      </c>
    </row>
    <row r="592" spans="1:45">
      <c r="A592" s="237"/>
      <c r="B592" s="234"/>
      <c r="C592" s="235"/>
      <c r="D592" s="238" t="s">
        <v>244</v>
      </c>
      <c r="E592" s="231"/>
      <c r="F592" s="232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26">
        <v>2</v>
      </c>
    </row>
    <row r="593" spans="1:45">
      <c r="A593" s="237"/>
      <c r="B593" s="234"/>
      <c r="C593" s="235"/>
      <c r="D593" s="239"/>
      <c r="E593" s="231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26">
        <v>2</v>
      </c>
    </row>
    <row r="594" spans="1:45">
      <c r="A594" s="237"/>
      <c r="B594" s="228">
        <v>1</v>
      </c>
      <c r="C594" s="240">
        <v>1</v>
      </c>
      <c r="D594" s="257">
        <v>0.28999999999999998</v>
      </c>
      <c r="E594" s="231"/>
      <c r="F594" s="232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26">
        <v>1</v>
      </c>
    </row>
    <row r="595" spans="1:45">
      <c r="A595" s="237"/>
      <c r="B595" s="234">
        <v>1</v>
      </c>
      <c r="C595" s="235">
        <v>2</v>
      </c>
      <c r="D595" s="258">
        <v>0.27</v>
      </c>
      <c r="E595" s="231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26">
        <v>9</v>
      </c>
    </row>
    <row r="596" spans="1:45">
      <c r="A596" s="237"/>
      <c r="B596" s="246" t="s">
        <v>142</v>
      </c>
      <c r="C596" s="247"/>
      <c r="D596" s="259">
        <v>0.28000000000000003</v>
      </c>
      <c r="E596" s="231"/>
      <c r="F596" s="232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26">
        <v>16</v>
      </c>
    </row>
    <row r="597" spans="1:45">
      <c r="A597" s="237"/>
      <c r="B597" s="232" t="s">
        <v>143</v>
      </c>
      <c r="C597" s="237"/>
      <c r="D597" s="260">
        <v>0.28000000000000003</v>
      </c>
      <c r="E597" s="231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26">
        <v>0.28000000000000003</v>
      </c>
    </row>
    <row r="598" spans="1:45">
      <c r="A598" s="237"/>
      <c r="B598" s="232" t="s">
        <v>144</v>
      </c>
      <c r="C598" s="237"/>
      <c r="D598" s="249">
        <v>1.4142135623730925E-2</v>
      </c>
      <c r="E598" s="231"/>
      <c r="F598" s="232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26">
        <v>15</v>
      </c>
    </row>
    <row r="599" spans="1:45">
      <c r="A599" s="237"/>
      <c r="B599" s="232" t="s">
        <v>93</v>
      </c>
      <c r="C599" s="237"/>
      <c r="D599" s="101">
        <v>5.0507627227610444E-2</v>
      </c>
      <c r="E599" s="231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50"/>
    </row>
    <row r="600" spans="1:45">
      <c r="A600" s="237"/>
      <c r="B600" s="232" t="s">
        <v>145</v>
      </c>
      <c r="C600" s="237"/>
      <c r="D600" s="101">
        <v>0</v>
      </c>
      <c r="E600" s="231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2"/>
      <c r="AB600" s="232"/>
      <c r="AC600" s="232"/>
      <c r="AD600" s="232"/>
      <c r="AE600" s="232"/>
      <c r="AF600" s="232"/>
      <c r="AG600" s="232"/>
      <c r="AH600" s="232"/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50"/>
    </row>
    <row r="601" spans="1:45">
      <c r="A601" s="237"/>
      <c r="B601" s="251" t="s">
        <v>245</v>
      </c>
      <c r="C601" s="252"/>
      <c r="D601" s="253" t="s">
        <v>246</v>
      </c>
      <c r="E601" s="231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50"/>
    </row>
    <row r="602" spans="1:45">
      <c r="B602" s="254"/>
      <c r="C602" s="246"/>
      <c r="D602" s="255"/>
      <c r="AS602" s="250"/>
    </row>
    <row r="603" spans="1:45" ht="15">
      <c r="B603" s="225" t="s">
        <v>288</v>
      </c>
      <c r="AS603" s="226" t="s">
        <v>147</v>
      </c>
    </row>
    <row r="604" spans="1:45" ht="15">
      <c r="A604" s="256" t="s">
        <v>32</v>
      </c>
      <c r="B604" s="228" t="s">
        <v>113</v>
      </c>
      <c r="C604" s="229" t="s">
        <v>114</v>
      </c>
      <c r="D604" s="230" t="s">
        <v>128</v>
      </c>
      <c r="E604" s="231"/>
      <c r="F604" s="232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2"/>
      <c r="AD604" s="232"/>
      <c r="AE604" s="232"/>
      <c r="AF604" s="232"/>
      <c r="AG604" s="232"/>
      <c r="AH604" s="232"/>
      <c r="AI604" s="232"/>
      <c r="AJ604" s="232"/>
      <c r="AK604" s="232"/>
      <c r="AL604" s="232"/>
      <c r="AM604" s="232"/>
      <c r="AN604" s="232"/>
      <c r="AO604" s="232"/>
      <c r="AP604" s="232"/>
      <c r="AQ604" s="232"/>
      <c r="AR604" s="232"/>
      <c r="AS604" s="226">
        <v>1</v>
      </c>
    </row>
    <row r="605" spans="1:45">
      <c r="A605" s="237"/>
      <c r="B605" s="234" t="s">
        <v>129</v>
      </c>
      <c r="C605" s="235" t="s">
        <v>129</v>
      </c>
      <c r="D605" s="236" t="s">
        <v>130</v>
      </c>
      <c r="E605" s="231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2"/>
      <c r="AD605" s="232"/>
      <c r="AE605" s="232"/>
      <c r="AF605" s="232"/>
      <c r="AG605" s="232"/>
      <c r="AH605" s="232"/>
      <c r="AI605" s="232"/>
      <c r="AJ605" s="232"/>
      <c r="AK605" s="232"/>
      <c r="AL605" s="232"/>
      <c r="AM605" s="232"/>
      <c r="AN605" s="232"/>
      <c r="AO605" s="232"/>
      <c r="AP605" s="232"/>
      <c r="AQ605" s="232"/>
      <c r="AR605" s="232"/>
      <c r="AS605" s="226" t="s">
        <v>3</v>
      </c>
    </row>
    <row r="606" spans="1:45">
      <c r="A606" s="237"/>
      <c r="B606" s="234"/>
      <c r="C606" s="235"/>
      <c r="D606" s="238" t="s">
        <v>244</v>
      </c>
      <c r="E606" s="231"/>
      <c r="F606" s="232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2"/>
      <c r="AB606" s="232"/>
      <c r="AC606" s="232"/>
      <c r="AD606" s="232"/>
      <c r="AE606" s="232"/>
      <c r="AF606" s="232"/>
      <c r="AG606" s="232"/>
      <c r="AH606" s="232"/>
      <c r="AI606" s="232"/>
      <c r="AJ606" s="232"/>
      <c r="AK606" s="232"/>
      <c r="AL606" s="232"/>
      <c r="AM606" s="232"/>
      <c r="AN606" s="232"/>
      <c r="AO606" s="232"/>
      <c r="AP606" s="232"/>
      <c r="AQ606" s="232"/>
      <c r="AR606" s="232"/>
      <c r="AS606" s="226">
        <v>2</v>
      </c>
    </row>
    <row r="607" spans="1:45">
      <c r="A607" s="237"/>
      <c r="B607" s="234"/>
      <c r="C607" s="235"/>
      <c r="D607" s="239"/>
      <c r="E607" s="231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26">
        <v>2</v>
      </c>
    </row>
    <row r="608" spans="1:45">
      <c r="A608" s="237"/>
      <c r="B608" s="228">
        <v>1</v>
      </c>
      <c r="C608" s="240">
        <v>1</v>
      </c>
      <c r="D608" s="257">
        <v>0.83</v>
      </c>
      <c r="E608" s="231"/>
      <c r="F608" s="232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26">
        <v>1</v>
      </c>
    </row>
    <row r="609" spans="1:45">
      <c r="A609" s="237"/>
      <c r="B609" s="234">
        <v>1</v>
      </c>
      <c r="C609" s="235">
        <v>2</v>
      </c>
      <c r="D609" s="258">
        <v>0.86</v>
      </c>
      <c r="E609" s="231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26">
        <v>10</v>
      </c>
    </row>
    <row r="610" spans="1:45">
      <c r="A610" s="237"/>
      <c r="B610" s="246" t="s">
        <v>142</v>
      </c>
      <c r="C610" s="247"/>
      <c r="D610" s="259">
        <v>0.84499999999999997</v>
      </c>
      <c r="E610" s="231"/>
      <c r="F610" s="232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26">
        <v>16</v>
      </c>
    </row>
    <row r="611" spans="1:45">
      <c r="A611" s="237"/>
      <c r="B611" s="232" t="s">
        <v>143</v>
      </c>
      <c r="C611" s="237"/>
      <c r="D611" s="260">
        <v>0.84499999999999997</v>
      </c>
      <c r="E611" s="231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26">
        <v>0.84499999999999997</v>
      </c>
    </row>
    <row r="612" spans="1:45">
      <c r="A612" s="237"/>
      <c r="B612" s="232" t="s">
        <v>144</v>
      </c>
      <c r="C612" s="237"/>
      <c r="D612" s="249">
        <v>2.1213203435596444E-2</v>
      </c>
      <c r="E612" s="231"/>
      <c r="F612" s="232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26">
        <v>16</v>
      </c>
    </row>
    <row r="613" spans="1:45">
      <c r="A613" s="237"/>
      <c r="B613" s="232" t="s">
        <v>93</v>
      </c>
      <c r="C613" s="237"/>
      <c r="D613" s="101">
        <v>2.510438276401946E-2</v>
      </c>
      <c r="E613" s="231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50"/>
    </row>
    <row r="614" spans="1:45">
      <c r="A614" s="237"/>
      <c r="B614" s="232" t="s">
        <v>145</v>
      </c>
      <c r="C614" s="237"/>
      <c r="D614" s="101">
        <v>0</v>
      </c>
      <c r="E614" s="231"/>
      <c r="F614" s="232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50"/>
    </row>
    <row r="615" spans="1:45">
      <c r="A615" s="237"/>
      <c r="B615" s="251" t="s">
        <v>245</v>
      </c>
      <c r="C615" s="252"/>
      <c r="D615" s="253" t="s">
        <v>246</v>
      </c>
      <c r="E615" s="231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50"/>
    </row>
    <row r="616" spans="1:45">
      <c r="B616" s="254"/>
      <c r="C616" s="246"/>
      <c r="D616" s="255"/>
      <c r="AS616" s="250"/>
    </row>
    <row r="617" spans="1:45" ht="15">
      <c r="B617" s="225" t="s">
        <v>289</v>
      </c>
      <c r="AS617" s="226" t="s">
        <v>147</v>
      </c>
    </row>
    <row r="618" spans="1:45" ht="15">
      <c r="A618" s="256" t="s">
        <v>63</v>
      </c>
      <c r="B618" s="228" t="s">
        <v>113</v>
      </c>
      <c r="C618" s="229" t="s">
        <v>114</v>
      </c>
      <c r="D618" s="230" t="s">
        <v>128</v>
      </c>
      <c r="E618" s="231"/>
      <c r="F618" s="232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2"/>
      <c r="AD618" s="232"/>
      <c r="AE618" s="232"/>
      <c r="AF618" s="232"/>
      <c r="AG618" s="232"/>
      <c r="AH618" s="232"/>
      <c r="AI618" s="232"/>
      <c r="AJ618" s="232"/>
      <c r="AK618" s="232"/>
      <c r="AL618" s="232"/>
      <c r="AM618" s="232"/>
      <c r="AN618" s="232"/>
      <c r="AO618" s="232"/>
      <c r="AP618" s="232"/>
      <c r="AQ618" s="232"/>
      <c r="AR618" s="232"/>
      <c r="AS618" s="226">
        <v>1</v>
      </c>
    </row>
    <row r="619" spans="1:45">
      <c r="A619" s="237"/>
      <c r="B619" s="234" t="s">
        <v>129</v>
      </c>
      <c r="C619" s="235" t="s">
        <v>129</v>
      </c>
      <c r="D619" s="236" t="s">
        <v>130</v>
      </c>
      <c r="E619" s="231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2"/>
      <c r="AD619" s="232"/>
      <c r="AE619" s="232"/>
      <c r="AF619" s="232"/>
      <c r="AG619" s="232"/>
      <c r="AH619" s="232"/>
      <c r="AI619" s="232"/>
      <c r="AJ619" s="232"/>
      <c r="AK619" s="232"/>
      <c r="AL619" s="232"/>
      <c r="AM619" s="232"/>
      <c r="AN619" s="232"/>
      <c r="AO619" s="232"/>
      <c r="AP619" s="232"/>
      <c r="AQ619" s="232"/>
      <c r="AR619" s="232"/>
      <c r="AS619" s="226" t="s">
        <v>3</v>
      </c>
    </row>
    <row r="620" spans="1:45">
      <c r="A620" s="237"/>
      <c r="B620" s="234"/>
      <c r="C620" s="235"/>
      <c r="D620" s="238" t="s">
        <v>244</v>
      </c>
      <c r="E620" s="231"/>
      <c r="F620" s="232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2"/>
      <c r="AD620" s="232"/>
      <c r="AE620" s="232"/>
      <c r="AF620" s="232"/>
      <c r="AG620" s="232"/>
      <c r="AH620" s="232"/>
      <c r="AI620" s="232"/>
      <c r="AJ620" s="232"/>
      <c r="AK620" s="232"/>
      <c r="AL620" s="232"/>
      <c r="AM620" s="232"/>
      <c r="AN620" s="232"/>
      <c r="AO620" s="232"/>
      <c r="AP620" s="232"/>
      <c r="AQ620" s="232"/>
      <c r="AR620" s="232"/>
      <c r="AS620" s="226">
        <v>0</v>
      </c>
    </row>
    <row r="621" spans="1:45">
      <c r="A621" s="237"/>
      <c r="B621" s="234"/>
      <c r="C621" s="235"/>
      <c r="D621" s="239"/>
      <c r="E621" s="231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26">
        <v>0</v>
      </c>
    </row>
    <row r="622" spans="1:45">
      <c r="A622" s="237"/>
      <c r="B622" s="228">
        <v>1</v>
      </c>
      <c r="C622" s="240">
        <v>1</v>
      </c>
      <c r="D622" s="261">
        <v>157</v>
      </c>
      <c r="E622" s="262"/>
      <c r="F622" s="263"/>
      <c r="G622" s="263"/>
      <c r="H622" s="263"/>
      <c r="I622" s="263"/>
      <c r="J622" s="263"/>
      <c r="K622" s="263"/>
      <c r="L622" s="263"/>
      <c r="M622" s="263"/>
      <c r="N622" s="263"/>
      <c r="O622" s="263"/>
      <c r="P622" s="263"/>
      <c r="Q622" s="263"/>
      <c r="R622" s="263"/>
      <c r="S622" s="263"/>
      <c r="T622" s="263"/>
      <c r="U622" s="263"/>
      <c r="V622" s="263"/>
      <c r="W622" s="263"/>
      <c r="X622" s="263"/>
      <c r="Y622" s="263"/>
      <c r="Z622" s="263"/>
      <c r="AA622" s="263"/>
      <c r="AB622" s="263"/>
      <c r="AC622" s="263"/>
      <c r="AD622" s="263"/>
      <c r="AE622" s="263"/>
      <c r="AF622" s="263"/>
      <c r="AG622" s="263"/>
      <c r="AH622" s="263"/>
      <c r="AI622" s="263"/>
      <c r="AJ622" s="263"/>
      <c r="AK622" s="263"/>
      <c r="AL622" s="263"/>
      <c r="AM622" s="263"/>
      <c r="AN622" s="263"/>
      <c r="AO622" s="263"/>
      <c r="AP622" s="263"/>
      <c r="AQ622" s="263"/>
      <c r="AR622" s="263"/>
      <c r="AS622" s="264">
        <v>1</v>
      </c>
    </row>
    <row r="623" spans="1:45">
      <c r="A623" s="237"/>
      <c r="B623" s="234">
        <v>1</v>
      </c>
      <c r="C623" s="235">
        <v>2</v>
      </c>
      <c r="D623" s="265">
        <v>157</v>
      </c>
      <c r="E623" s="262"/>
      <c r="F623" s="263"/>
      <c r="G623" s="263"/>
      <c r="H623" s="263"/>
      <c r="I623" s="263"/>
      <c r="J623" s="263"/>
      <c r="K623" s="263"/>
      <c r="L623" s="263"/>
      <c r="M623" s="263"/>
      <c r="N623" s="263"/>
      <c r="O623" s="263"/>
      <c r="P623" s="263"/>
      <c r="Q623" s="263"/>
      <c r="R623" s="263"/>
      <c r="S623" s="263"/>
      <c r="T623" s="263"/>
      <c r="U623" s="263"/>
      <c r="V623" s="263"/>
      <c r="W623" s="263"/>
      <c r="X623" s="263"/>
      <c r="Y623" s="263"/>
      <c r="Z623" s="263"/>
      <c r="AA623" s="263"/>
      <c r="AB623" s="263"/>
      <c r="AC623" s="263"/>
      <c r="AD623" s="263"/>
      <c r="AE623" s="263"/>
      <c r="AF623" s="263"/>
      <c r="AG623" s="263"/>
      <c r="AH623" s="263"/>
      <c r="AI623" s="263"/>
      <c r="AJ623" s="263"/>
      <c r="AK623" s="263"/>
      <c r="AL623" s="263"/>
      <c r="AM623" s="263"/>
      <c r="AN623" s="263"/>
      <c r="AO623" s="263"/>
      <c r="AP623" s="263"/>
      <c r="AQ623" s="263"/>
      <c r="AR623" s="263"/>
      <c r="AS623" s="264">
        <v>11</v>
      </c>
    </row>
    <row r="624" spans="1:45">
      <c r="A624" s="237"/>
      <c r="B624" s="246" t="s">
        <v>142</v>
      </c>
      <c r="C624" s="247"/>
      <c r="D624" s="266">
        <v>157</v>
      </c>
      <c r="E624" s="262"/>
      <c r="F624" s="263"/>
      <c r="G624" s="263"/>
      <c r="H624" s="263"/>
      <c r="I624" s="263"/>
      <c r="J624" s="263"/>
      <c r="K624" s="263"/>
      <c r="L624" s="263"/>
      <c r="M624" s="263"/>
      <c r="N624" s="263"/>
      <c r="O624" s="263"/>
      <c r="P624" s="263"/>
      <c r="Q624" s="263"/>
      <c r="R624" s="263"/>
      <c r="S624" s="263"/>
      <c r="T624" s="263"/>
      <c r="U624" s="263"/>
      <c r="V624" s="263"/>
      <c r="W624" s="263"/>
      <c r="X624" s="263"/>
      <c r="Y624" s="263"/>
      <c r="Z624" s="263"/>
      <c r="AA624" s="263"/>
      <c r="AB624" s="263"/>
      <c r="AC624" s="263"/>
      <c r="AD624" s="263"/>
      <c r="AE624" s="263"/>
      <c r="AF624" s="263"/>
      <c r="AG624" s="263"/>
      <c r="AH624" s="263"/>
      <c r="AI624" s="263"/>
      <c r="AJ624" s="263"/>
      <c r="AK624" s="263"/>
      <c r="AL624" s="263"/>
      <c r="AM624" s="263"/>
      <c r="AN624" s="263"/>
      <c r="AO624" s="263"/>
      <c r="AP624" s="263"/>
      <c r="AQ624" s="263"/>
      <c r="AR624" s="263"/>
      <c r="AS624" s="264">
        <v>16</v>
      </c>
    </row>
    <row r="625" spans="1:45">
      <c r="A625" s="237"/>
      <c r="B625" s="232" t="s">
        <v>143</v>
      </c>
      <c r="C625" s="237"/>
      <c r="D625" s="267">
        <v>157</v>
      </c>
      <c r="E625" s="262"/>
      <c r="F625" s="263"/>
      <c r="G625" s="263"/>
      <c r="H625" s="263"/>
      <c r="I625" s="263"/>
      <c r="J625" s="263"/>
      <c r="K625" s="263"/>
      <c r="L625" s="263"/>
      <c r="M625" s="263"/>
      <c r="N625" s="263"/>
      <c r="O625" s="263"/>
      <c r="P625" s="263"/>
      <c r="Q625" s="263"/>
      <c r="R625" s="263"/>
      <c r="S625" s="263"/>
      <c r="T625" s="263"/>
      <c r="U625" s="263"/>
      <c r="V625" s="263"/>
      <c r="W625" s="263"/>
      <c r="X625" s="263"/>
      <c r="Y625" s="263"/>
      <c r="Z625" s="263"/>
      <c r="AA625" s="263"/>
      <c r="AB625" s="263"/>
      <c r="AC625" s="263"/>
      <c r="AD625" s="263"/>
      <c r="AE625" s="263"/>
      <c r="AF625" s="263"/>
      <c r="AG625" s="263"/>
      <c r="AH625" s="263"/>
      <c r="AI625" s="263"/>
      <c r="AJ625" s="263"/>
      <c r="AK625" s="263"/>
      <c r="AL625" s="263"/>
      <c r="AM625" s="263"/>
      <c r="AN625" s="263"/>
      <c r="AO625" s="263"/>
      <c r="AP625" s="263"/>
      <c r="AQ625" s="263"/>
      <c r="AR625" s="263"/>
      <c r="AS625" s="264">
        <v>157</v>
      </c>
    </row>
    <row r="626" spans="1:45">
      <c r="A626" s="237"/>
      <c r="B626" s="232" t="s">
        <v>144</v>
      </c>
      <c r="C626" s="237"/>
      <c r="D626" s="267">
        <v>0</v>
      </c>
      <c r="E626" s="262"/>
      <c r="F626" s="263"/>
      <c r="G626" s="263"/>
      <c r="H626" s="263"/>
      <c r="I626" s="263"/>
      <c r="J626" s="263"/>
      <c r="K626" s="263"/>
      <c r="L626" s="263"/>
      <c r="M626" s="263"/>
      <c r="N626" s="263"/>
      <c r="O626" s="263"/>
      <c r="P626" s="263"/>
      <c r="Q626" s="263"/>
      <c r="R626" s="263"/>
      <c r="S626" s="263"/>
      <c r="T626" s="263"/>
      <c r="U626" s="263"/>
      <c r="V626" s="263"/>
      <c r="W626" s="263"/>
      <c r="X626" s="263"/>
      <c r="Y626" s="263"/>
      <c r="Z626" s="263"/>
      <c r="AA626" s="263"/>
      <c r="AB626" s="263"/>
      <c r="AC626" s="263"/>
      <c r="AD626" s="263"/>
      <c r="AE626" s="263"/>
      <c r="AF626" s="263"/>
      <c r="AG626" s="263"/>
      <c r="AH626" s="263"/>
      <c r="AI626" s="263"/>
      <c r="AJ626" s="263"/>
      <c r="AK626" s="263"/>
      <c r="AL626" s="263"/>
      <c r="AM626" s="263"/>
      <c r="AN626" s="263"/>
      <c r="AO626" s="263"/>
      <c r="AP626" s="263"/>
      <c r="AQ626" s="263"/>
      <c r="AR626" s="263"/>
      <c r="AS626" s="264">
        <v>17</v>
      </c>
    </row>
    <row r="627" spans="1:45">
      <c r="A627" s="237"/>
      <c r="B627" s="232" t="s">
        <v>93</v>
      </c>
      <c r="C627" s="237"/>
      <c r="D627" s="101">
        <v>0</v>
      </c>
      <c r="E627" s="231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50"/>
    </row>
    <row r="628" spans="1:45">
      <c r="A628" s="237"/>
      <c r="B628" s="232" t="s">
        <v>145</v>
      </c>
      <c r="C628" s="237"/>
      <c r="D628" s="101">
        <v>0</v>
      </c>
      <c r="E628" s="231"/>
      <c r="F628" s="232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50"/>
    </row>
    <row r="629" spans="1:45">
      <c r="A629" s="237"/>
      <c r="B629" s="251" t="s">
        <v>245</v>
      </c>
      <c r="C629" s="252"/>
      <c r="D629" s="253" t="s">
        <v>246</v>
      </c>
      <c r="E629" s="231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50"/>
    </row>
    <row r="630" spans="1:45">
      <c r="B630" s="254"/>
      <c r="C630" s="246"/>
      <c r="D630" s="255"/>
      <c r="AS630" s="250"/>
    </row>
    <row r="631" spans="1:45" ht="15">
      <c r="B631" s="225" t="s">
        <v>290</v>
      </c>
      <c r="AS631" s="226" t="s">
        <v>147</v>
      </c>
    </row>
    <row r="632" spans="1:45" ht="15">
      <c r="A632" s="256" t="s">
        <v>35</v>
      </c>
      <c r="B632" s="228" t="s">
        <v>113</v>
      </c>
      <c r="C632" s="229" t="s">
        <v>114</v>
      </c>
      <c r="D632" s="230" t="s">
        <v>128</v>
      </c>
      <c r="E632" s="231"/>
      <c r="F632" s="232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26">
        <v>1</v>
      </c>
    </row>
    <row r="633" spans="1:45">
      <c r="A633" s="237"/>
      <c r="B633" s="234" t="s">
        <v>129</v>
      </c>
      <c r="C633" s="235" t="s">
        <v>129</v>
      </c>
      <c r="D633" s="236" t="s">
        <v>130</v>
      </c>
      <c r="E633" s="231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26" t="s">
        <v>3</v>
      </c>
    </row>
    <row r="634" spans="1:45">
      <c r="A634" s="237"/>
      <c r="B634" s="234"/>
      <c r="C634" s="235"/>
      <c r="D634" s="238" t="s">
        <v>244</v>
      </c>
      <c r="E634" s="231"/>
      <c r="F634" s="232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26">
        <v>2</v>
      </c>
    </row>
    <row r="635" spans="1:45">
      <c r="A635" s="237"/>
      <c r="B635" s="234"/>
      <c r="C635" s="235"/>
      <c r="D635" s="239"/>
      <c r="E635" s="231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26">
        <v>2</v>
      </c>
    </row>
    <row r="636" spans="1:45">
      <c r="A636" s="237"/>
      <c r="B636" s="228">
        <v>1</v>
      </c>
      <c r="C636" s="240">
        <v>1</v>
      </c>
      <c r="D636" s="257">
        <v>0.2</v>
      </c>
      <c r="E636" s="231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26">
        <v>1</v>
      </c>
    </row>
    <row r="637" spans="1:45">
      <c r="A637" s="237"/>
      <c r="B637" s="234">
        <v>1</v>
      </c>
      <c r="C637" s="235">
        <v>2</v>
      </c>
      <c r="D637" s="258">
        <v>0.45</v>
      </c>
      <c r="E637" s="231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26">
        <v>12</v>
      </c>
    </row>
    <row r="638" spans="1:45">
      <c r="A638" s="237"/>
      <c r="B638" s="246" t="s">
        <v>142</v>
      </c>
      <c r="C638" s="247"/>
      <c r="D638" s="259">
        <v>0.32500000000000001</v>
      </c>
      <c r="E638" s="231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26">
        <v>16</v>
      </c>
    </row>
    <row r="639" spans="1:45">
      <c r="A639" s="237"/>
      <c r="B639" s="232" t="s">
        <v>143</v>
      </c>
      <c r="C639" s="237"/>
      <c r="D639" s="260">
        <v>0.32500000000000001</v>
      </c>
      <c r="E639" s="231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26">
        <v>0.32500000000000001</v>
      </c>
    </row>
    <row r="640" spans="1:45">
      <c r="A640" s="237"/>
      <c r="B640" s="232" t="s">
        <v>144</v>
      </c>
      <c r="C640" s="237"/>
      <c r="D640" s="249">
        <v>0.17677669529663689</v>
      </c>
      <c r="E640" s="231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26">
        <v>18</v>
      </c>
    </row>
    <row r="641" spans="1:45">
      <c r="A641" s="237"/>
      <c r="B641" s="232" t="s">
        <v>93</v>
      </c>
      <c r="C641" s="237"/>
      <c r="D641" s="101">
        <v>0.54392829322042124</v>
      </c>
      <c r="E641" s="231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2"/>
      <c r="AD641" s="232"/>
      <c r="AE641" s="232"/>
      <c r="AF641" s="232"/>
      <c r="AG641" s="232"/>
      <c r="AH641" s="232"/>
      <c r="AI641" s="232"/>
      <c r="AJ641" s="232"/>
      <c r="AK641" s="232"/>
      <c r="AL641" s="232"/>
      <c r="AM641" s="232"/>
      <c r="AN641" s="232"/>
      <c r="AO641" s="232"/>
      <c r="AP641" s="232"/>
      <c r="AQ641" s="232"/>
      <c r="AR641" s="232"/>
      <c r="AS641" s="250"/>
    </row>
    <row r="642" spans="1:45">
      <c r="A642" s="237"/>
      <c r="B642" s="232" t="s">
        <v>145</v>
      </c>
      <c r="C642" s="237"/>
      <c r="D642" s="101">
        <v>0</v>
      </c>
      <c r="E642" s="231"/>
      <c r="F642" s="232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2"/>
      <c r="AD642" s="232"/>
      <c r="AE642" s="232"/>
      <c r="AF642" s="232"/>
      <c r="AG642" s="232"/>
      <c r="AH642" s="232"/>
      <c r="AI642" s="232"/>
      <c r="AJ642" s="232"/>
      <c r="AK642" s="232"/>
      <c r="AL642" s="232"/>
      <c r="AM642" s="232"/>
      <c r="AN642" s="232"/>
      <c r="AO642" s="232"/>
      <c r="AP642" s="232"/>
      <c r="AQ642" s="232"/>
      <c r="AR642" s="232"/>
      <c r="AS642" s="250"/>
    </row>
    <row r="643" spans="1:45">
      <c r="A643" s="237"/>
      <c r="B643" s="251" t="s">
        <v>245</v>
      </c>
      <c r="C643" s="252"/>
      <c r="D643" s="253" t="s">
        <v>246</v>
      </c>
      <c r="E643" s="231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2"/>
      <c r="AD643" s="232"/>
      <c r="AE643" s="232"/>
      <c r="AF643" s="232"/>
      <c r="AG643" s="232"/>
      <c r="AH643" s="232"/>
      <c r="AI643" s="232"/>
      <c r="AJ643" s="232"/>
      <c r="AK643" s="232"/>
      <c r="AL643" s="232"/>
      <c r="AM643" s="232"/>
      <c r="AN643" s="232"/>
      <c r="AO643" s="232"/>
      <c r="AP643" s="232"/>
      <c r="AQ643" s="232"/>
      <c r="AR643" s="232"/>
      <c r="AS643" s="250"/>
    </row>
    <row r="644" spans="1:45">
      <c r="B644" s="254"/>
      <c r="C644" s="246"/>
      <c r="D644" s="255"/>
      <c r="AS644" s="250"/>
    </row>
    <row r="645" spans="1:45" ht="15">
      <c r="B645" s="225" t="s">
        <v>291</v>
      </c>
      <c r="AS645" s="226" t="s">
        <v>147</v>
      </c>
    </row>
    <row r="646" spans="1:45" ht="15">
      <c r="A646" s="256" t="s">
        <v>38</v>
      </c>
      <c r="B646" s="228" t="s">
        <v>113</v>
      </c>
      <c r="C646" s="229" t="s">
        <v>114</v>
      </c>
      <c r="D646" s="230" t="s">
        <v>128</v>
      </c>
      <c r="E646" s="231"/>
      <c r="F646" s="232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26">
        <v>1</v>
      </c>
    </row>
    <row r="647" spans="1:45">
      <c r="A647" s="237"/>
      <c r="B647" s="234" t="s">
        <v>129</v>
      </c>
      <c r="C647" s="235" t="s">
        <v>129</v>
      </c>
      <c r="D647" s="236" t="s">
        <v>130</v>
      </c>
      <c r="E647" s="231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26" t="s">
        <v>3</v>
      </c>
    </row>
    <row r="648" spans="1:45">
      <c r="A648" s="237"/>
      <c r="B648" s="234"/>
      <c r="C648" s="235"/>
      <c r="D648" s="238" t="s">
        <v>244</v>
      </c>
      <c r="E648" s="231"/>
      <c r="F648" s="232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26">
        <v>1</v>
      </c>
    </row>
    <row r="649" spans="1:45">
      <c r="A649" s="237"/>
      <c r="B649" s="234"/>
      <c r="C649" s="235"/>
      <c r="D649" s="239"/>
      <c r="E649" s="231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26">
        <v>1</v>
      </c>
    </row>
    <row r="650" spans="1:45">
      <c r="A650" s="237"/>
      <c r="B650" s="228">
        <v>1</v>
      </c>
      <c r="C650" s="240">
        <v>1</v>
      </c>
      <c r="D650" s="270">
        <v>22.7</v>
      </c>
      <c r="E650" s="271"/>
      <c r="F650" s="272"/>
      <c r="G650" s="272"/>
      <c r="H650" s="272"/>
      <c r="I650" s="272"/>
      <c r="J650" s="272"/>
      <c r="K650" s="272"/>
      <c r="L650" s="272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  <c r="X650" s="272"/>
      <c r="Y650" s="272"/>
      <c r="Z650" s="272"/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72"/>
      <c r="AO650" s="272"/>
      <c r="AP650" s="272"/>
      <c r="AQ650" s="272"/>
      <c r="AR650" s="272"/>
      <c r="AS650" s="273">
        <v>1</v>
      </c>
    </row>
    <row r="651" spans="1:45">
      <c r="A651" s="237"/>
      <c r="B651" s="234">
        <v>1</v>
      </c>
      <c r="C651" s="235">
        <v>2</v>
      </c>
      <c r="D651" s="274">
        <v>23.3</v>
      </c>
      <c r="E651" s="271"/>
      <c r="F651" s="272"/>
      <c r="G651" s="272"/>
      <c r="H651" s="272"/>
      <c r="I651" s="272"/>
      <c r="J651" s="272"/>
      <c r="K651" s="272"/>
      <c r="L651" s="272"/>
      <c r="M651" s="272"/>
      <c r="N651" s="272"/>
      <c r="O651" s="272"/>
      <c r="P651" s="272"/>
      <c r="Q651" s="272"/>
      <c r="R651" s="272"/>
      <c r="S651" s="272"/>
      <c r="T651" s="272"/>
      <c r="U651" s="272"/>
      <c r="V651" s="272"/>
      <c r="W651" s="272"/>
      <c r="X651" s="272"/>
      <c r="Y651" s="272"/>
      <c r="Z651" s="272"/>
      <c r="AA651" s="272"/>
      <c r="AB651" s="272"/>
      <c r="AC651" s="272"/>
      <c r="AD651" s="272"/>
      <c r="AE651" s="272"/>
      <c r="AF651" s="272"/>
      <c r="AG651" s="272"/>
      <c r="AH651" s="272"/>
      <c r="AI651" s="272"/>
      <c r="AJ651" s="272"/>
      <c r="AK651" s="272"/>
      <c r="AL651" s="272"/>
      <c r="AM651" s="272"/>
      <c r="AN651" s="272"/>
      <c r="AO651" s="272"/>
      <c r="AP651" s="272"/>
      <c r="AQ651" s="272"/>
      <c r="AR651" s="272"/>
      <c r="AS651" s="273">
        <v>13</v>
      </c>
    </row>
    <row r="652" spans="1:45">
      <c r="A652" s="237"/>
      <c r="B652" s="246" t="s">
        <v>142</v>
      </c>
      <c r="C652" s="247"/>
      <c r="D652" s="275">
        <v>23</v>
      </c>
      <c r="E652" s="271"/>
      <c r="F652" s="272"/>
      <c r="G652" s="272"/>
      <c r="H652" s="272"/>
      <c r="I652" s="272"/>
      <c r="J652" s="272"/>
      <c r="K652" s="272"/>
      <c r="L652" s="272"/>
      <c r="M652" s="272"/>
      <c r="N652" s="272"/>
      <c r="O652" s="272"/>
      <c r="P652" s="272"/>
      <c r="Q652" s="272"/>
      <c r="R652" s="272"/>
      <c r="S652" s="272"/>
      <c r="T652" s="272"/>
      <c r="U652" s="272"/>
      <c r="V652" s="272"/>
      <c r="W652" s="272"/>
      <c r="X652" s="272"/>
      <c r="Y652" s="272"/>
      <c r="Z652" s="272"/>
      <c r="AA652" s="272"/>
      <c r="AB652" s="272"/>
      <c r="AC652" s="272"/>
      <c r="AD652" s="272"/>
      <c r="AE652" s="272"/>
      <c r="AF652" s="272"/>
      <c r="AG652" s="272"/>
      <c r="AH652" s="272"/>
      <c r="AI652" s="272"/>
      <c r="AJ652" s="272"/>
      <c r="AK652" s="272"/>
      <c r="AL652" s="272"/>
      <c r="AM652" s="272"/>
      <c r="AN652" s="272"/>
      <c r="AO652" s="272"/>
      <c r="AP652" s="272"/>
      <c r="AQ652" s="272"/>
      <c r="AR652" s="272"/>
      <c r="AS652" s="273">
        <v>16</v>
      </c>
    </row>
    <row r="653" spans="1:45">
      <c r="A653" s="237"/>
      <c r="B653" s="232" t="s">
        <v>143</v>
      </c>
      <c r="C653" s="237"/>
      <c r="D653" s="276">
        <v>23</v>
      </c>
      <c r="E653" s="271"/>
      <c r="F653" s="272"/>
      <c r="G653" s="272"/>
      <c r="H653" s="272"/>
      <c r="I653" s="272"/>
      <c r="J653" s="272"/>
      <c r="K653" s="272"/>
      <c r="L653" s="272"/>
      <c r="M653" s="272"/>
      <c r="N653" s="272"/>
      <c r="O653" s="272"/>
      <c r="P653" s="272"/>
      <c r="Q653" s="272"/>
      <c r="R653" s="272"/>
      <c r="S653" s="272"/>
      <c r="T653" s="272"/>
      <c r="U653" s="272"/>
      <c r="V653" s="272"/>
      <c r="W653" s="272"/>
      <c r="X653" s="272"/>
      <c r="Y653" s="272"/>
      <c r="Z653" s="272"/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72"/>
      <c r="AO653" s="272"/>
      <c r="AP653" s="272"/>
      <c r="AQ653" s="272"/>
      <c r="AR653" s="272"/>
      <c r="AS653" s="273">
        <v>23</v>
      </c>
    </row>
    <row r="654" spans="1:45">
      <c r="A654" s="237"/>
      <c r="B654" s="232" t="s">
        <v>144</v>
      </c>
      <c r="C654" s="237"/>
      <c r="D654" s="276">
        <v>0.42426406871192951</v>
      </c>
      <c r="E654" s="271"/>
      <c r="F654" s="272"/>
      <c r="G654" s="272"/>
      <c r="H654" s="272"/>
      <c r="I654" s="272"/>
      <c r="J654" s="272"/>
      <c r="K654" s="272"/>
      <c r="L654" s="272"/>
      <c r="M654" s="272"/>
      <c r="N654" s="272"/>
      <c r="O654" s="272"/>
      <c r="P654" s="272"/>
      <c r="Q654" s="272"/>
      <c r="R654" s="272"/>
      <c r="S654" s="272"/>
      <c r="T654" s="272"/>
      <c r="U654" s="272"/>
      <c r="V654" s="272"/>
      <c r="W654" s="272"/>
      <c r="X654" s="272"/>
      <c r="Y654" s="272"/>
      <c r="Z654" s="272"/>
      <c r="AA654" s="272"/>
      <c r="AB654" s="272"/>
      <c r="AC654" s="272"/>
      <c r="AD654" s="272"/>
      <c r="AE654" s="272"/>
      <c r="AF654" s="272"/>
      <c r="AG654" s="272"/>
      <c r="AH654" s="272"/>
      <c r="AI654" s="272"/>
      <c r="AJ654" s="272"/>
      <c r="AK654" s="272"/>
      <c r="AL654" s="272"/>
      <c r="AM654" s="272"/>
      <c r="AN654" s="272"/>
      <c r="AO654" s="272"/>
      <c r="AP654" s="272"/>
      <c r="AQ654" s="272"/>
      <c r="AR654" s="272"/>
      <c r="AS654" s="273">
        <v>19</v>
      </c>
    </row>
    <row r="655" spans="1:45">
      <c r="A655" s="237"/>
      <c r="B655" s="232" t="s">
        <v>93</v>
      </c>
      <c r="C655" s="237"/>
      <c r="D655" s="101">
        <v>1.8446263857040412E-2</v>
      </c>
      <c r="E655" s="231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2"/>
      <c r="AD655" s="232"/>
      <c r="AE655" s="232"/>
      <c r="AF655" s="232"/>
      <c r="AG655" s="232"/>
      <c r="AH655" s="232"/>
      <c r="AI655" s="232"/>
      <c r="AJ655" s="232"/>
      <c r="AK655" s="232"/>
      <c r="AL655" s="232"/>
      <c r="AM655" s="232"/>
      <c r="AN655" s="232"/>
      <c r="AO655" s="232"/>
      <c r="AP655" s="232"/>
      <c r="AQ655" s="232"/>
      <c r="AR655" s="232"/>
      <c r="AS655" s="250"/>
    </row>
    <row r="656" spans="1:45">
      <c r="A656" s="237"/>
      <c r="B656" s="232" t="s">
        <v>145</v>
      </c>
      <c r="C656" s="237"/>
      <c r="D656" s="101">
        <v>0</v>
      </c>
      <c r="E656" s="231"/>
      <c r="F656" s="232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2"/>
      <c r="AD656" s="232"/>
      <c r="AE656" s="232"/>
      <c r="AF656" s="232"/>
      <c r="AG656" s="232"/>
      <c r="AH656" s="232"/>
      <c r="AI656" s="232"/>
      <c r="AJ656" s="232"/>
      <c r="AK656" s="232"/>
      <c r="AL656" s="232"/>
      <c r="AM656" s="232"/>
      <c r="AN656" s="232"/>
      <c r="AO656" s="232"/>
      <c r="AP656" s="232"/>
      <c r="AQ656" s="232"/>
      <c r="AR656" s="232"/>
      <c r="AS656" s="250"/>
    </row>
    <row r="657" spans="1:45">
      <c r="A657" s="237"/>
      <c r="B657" s="251" t="s">
        <v>245</v>
      </c>
      <c r="C657" s="252"/>
      <c r="D657" s="253" t="s">
        <v>246</v>
      </c>
      <c r="E657" s="231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  <c r="AL657" s="232"/>
      <c r="AM657" s="232"/>
      <c r="AN657" s="232"/>
      <c r="AO657" s="232"/>
      <c r="AP657" s="232"/>
      <c r="AQ657" s="232"/>
      <c r="AR657" s="232"/>
      <c r="AS657" s="250"/>
    </row>
    <row r="658" spans="1:45">
      <c r="B658" s="254"/>
      <c r="C658" s="246"/>
      <c r="D658" s="255"/>
      <c r="AS658" s="250"/>
    </row>
    <row r="659" spans="1:45" ht="15">
      <c r="B659" s="225" t="s">
        <v>292</v>
      </c>
      <c r="AS659" s="226" t="s">
        <v>147</v>
      </c>
    </row>
    <row r="660" spans="1:45" ht="15">
      <c r="A660" s="256" t="s">
        <v>41</v>
      </c>
      <c r="B660" s="228" t="s">
        <v>113</v>
      </c>
      <c r="C660" s="229" t="s">
        <v>114</v>
      </c>
      <c r="D660" s="230" t="s">
        <v>128</v>
      </c>
      <c r="E660" s="231"/>
      <c r="F660" s="232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2"/>
      <c r="AB660" s="232"/>
      <c r="AC660" s="232"/>
      <c r="AD660" s="232"/>
      <c r="AE660" s="232"/>
      <c r="AF660" s="232"/>
      <c r="AG660" s="232"/>
      <c r="AH660" s="232"/>
      <c r="AI660" s="232"/>
      <c r="AJ660" s="232"/>
      <c r="AK660" s="232"/>
      <c r="AL660" s="232"/>
      <c r="AM660" s="232"/>
      <c r="AN660" s="232"/>
      <c r="AO660" s="232"/>
      <c r="AP660" s="232"/>
      <c r="AQ660" s="232"/>
      <c r="AR660" s="232"/>
      <c r="AS660" s="226">
        <v>1</v>
      </c>
    </row>
    <row r="661" spans="1:45">
      <c r="A661" s="237"/>
      <c r="B661" s="234" t="s">
        <v>129</v>
      </c>
      <c r="C661" s="235" t="s">
        <v>129</v>
      </c>
      <c r="D661" s="236" t="s">
        <v>130</v>
      </c>
      <c r="E661" s="231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26" t="s">
        <v>3</v>
      </c>
    </row>
    <row r="662" spans="1:45">
      <c r="A662" s="237"/>
      <c r="B662" s="234"/>
      <c r="C662" s="235"/>
      <c r="D662" s="238" t="s">
        <v>244</v>
      </c>
      <c r="E662" s="231"/>
      <c r="F662" s="232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26">
        <v>2</v>
      </c>
    </row>
    <row r="663" spans="1:45">
      <c r="A663" s="237"/>
      <c r="B663" s="234"/>
      <c r="C663" s="235"/>
      <c r="D663" s="239"/>
      <c r="E663" s="231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26">
        <v>2</v>
      </c>
    </row>
    <row r="664" spans="1:45">
      <c r="A664" s="237"/>
      <c r="B664" s="228">
        <v>1</v>
      </c>
      <c r="C664" s="240">
        <v>1</v>
      </c>
      <c r="D664" s="257">
        <v>1.43</v>
      </c>
      <c r="E664" s="231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26">
        <v>1</v>
      </c>
    </row>
    <row r="665" spans="1:45">
      <c r="A665" s="237"/>
      <c r="B665" s="234">
        <v>1</v>
      </c>
      <c r="C665" s="235">
        <v>2</v>
      </c>
      <c r="D665" s="258">
        <v>1.6</v>
      </c>
      <c r="E665" s="231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26">
        <v>14</v>
      </c>
    </row>
    <row r="666" spans="1:45">
      <c r="A666" s="237"/>
      <c r="B666" s="246" t="s">
        <v>142</v>
      </c>
      <c r="C666" s="247"/>
      <c r="D666" s="259">
        <v>1.5150000000000001</v>
      </c>
      <c r="E666" s="231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26">
        <v>16</v>
      </c>
    </row>
    <row r="667" spans="1:45">
      <c r="A667" s="237"/>
      <c r="B667" s="232" t="s">
        <v>143</v>
      </c>
      <c r="C667" s="237"/>
      <c r="D667" s="260">
        <v>1.5150000000000001</v>
      </c>
      <c r="E667" s="231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26">
        <v>1.5149999999999999</v>
      </c>
    </row>
    <row r="668" spans="1:45">
      <c r="A668" s="237"/>
      <c r="B668" s="232" t="s">
        <v>144</v>
      </c>
      <c r="C668" s="237"/>
      <c r="D668" s="249">
        <v>0.12020815280171318</v>
      </c>
      <c r="E668" s="231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26">
        <v>20</v>
      </c>
    </row>
    <row r="669" spans="1:45">
      <c r="A669" s="237"/>
      <c r="B669" s="232" t="s">
        <v>93</v>
      </c>
      <c r="C669" s="237"/>
      <c r="D669" s="101">
        <v>7.934531538066876E-2</v>
      </c>
      <c r="E669" s="231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50"/>
    </row>
    <row r="670" spans="1:45">
      <c r="A670" s="237"/>
      <c r="B670" s="232" t="s">
        <v>145</v>
      </c>
      <c r="C670" s="237"/>
      <c r="D670" s="101">
        <v>2.2204460492503131E-16</v>
      </c>
      <c r="E670" s="231"/>
      <c r="F670" s="232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50"/>
    </row>
    <row r="671" spans="1:45">
      <c r="A671" s="237"/>
      <c r="B671" s="251" t="s">
        <v>245</v>
      </c>
      <c r="C671" s="252"/>
      <c r="D671" s="253" t="s">
        <v>246</v>
      </c>
      <c r="E671" s="231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50"/>
    </row>
    <row r="672" spans="1:45">
      <c r="B672" s="254"/>
      <c r="C672" s="246"/>
      <c r="D672" s="255"/>
      <c r="AS672" s="250"/>
    </row>
    <row r="673" spans="1:45" ht="15">
      <c r="B673" s="225" t="s">
        <v>293</v>
      </c>
      <c r="AS673" s="226" t="s">
        <v>147</v>
      </c>
    </row>
    <row r="674" spans="1:45" ht="15">
      <c r="A674" s="256" t="s">
        <v>44</v>
      </c>
      <c r="B674" s="228" t="s">
        <v>113</v>
      </c>
      <c r="C674" s="229" t="s">
        <v>114</v>
      </c>
      <c r="D674" s="230" t="s">
        <v>128</v>
      </c>
      <c r="E674" s="231"/>
      <c r="F674" s="232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26">
        <v>1</v>
      </c>
    </row>
    <row r="675" spans="1:45">
      <c r="A675" s="237"/>
      <c r="B675" s="234" t="s">
        <v>129</v>
      </c>
      <c r="C675" s="235" t="s">
        <v>129</v>
      </c>
      <c r="D675" s="236" t="s">
        <v>130</v>
      </c>
      <c r="E675" s="231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26" t="s">
        <v>3</v>
      </c>
    </row>
    <row r="676" spans="1:45">
      <c r="A676" s="237"/>
      <c r="B676" s="234"/>
      <c r="C676" s="235"/>
      <c r="D676" s="238" t="s">
        <v>244</v>
      </c>
      <c r="E676" s="231"/>
      <c r="F676" s="232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2"/>
      <c r="AD676" s="232"/>
      <c r="AE676" s="232"/>
      <c r="AF676" s="232"/>
      <c r="AG676" s="232"/>
      <c r="AH676" s="232"/>
      <c r="AI676" s="232"/>
      <c r="AJ676" s="232"/>
      <c r="AK676" s="232"/>
      <c r="AL676" s="232"/>
      <c r="AM676" s="232"/>
      <c r="AN676" s="232"/>
      <c r="AO676" s="232"/>
      <c r="AP676" s="232"/>
      <c r="AQ676" s="232"/>
      <c r="AR676" s="232"/>
      <c r="AS676" s="226">
        <v>0</v>
      </c>
    </row>
    <row r="677" spans="1:45">
      <c r="A677" s="237"/>
      <c r="B677" s="234"/>
      <c r="C677" s="235"/>
      <c r="D677" s="239"/>
      <c r="E677" s="231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2"/>
      <c r="AD677" s="232"/>
      <c r="AE677" s="232"/>
      <c r="AF677" s="232"/>
      <c r="AG677" s="232"/>
      <c r="AH677" s="232"/>
      <c r="AI677" s="232"/>
      <c r="AJ677" s="232"/>
      <c r="AK677" s="232"/>
      <c r="AL677" s="232"/>
      <c r="AM677" s="232"/>
      <c r="AN677" s="232"/>
      <c r="AO677" s="232"/>
      <c r="AP677" s="232"/>
      <c r="AQ677" s="232"/>
      <c r="AR677" s="232"/>
      <c r="AS677" s="226">
        <v>0</v>
      </c>
    </row>
    <row r="678" spans="1:45">
      <c r="A678" s="237"/>
      <c r="B678" s="228">
        <v>1</v>
      </c>
      <c r="C678" s="240">
        <v>1</v>
      </c>
      <c r="D678" s="261">
        <v>95</v>
      </c>
      <c r="E678" s="262"/>
      <c r="F678" s="263"/>
      <c r="G678" s="263"/>
      <c r="H678" s="263"/>
      <c r="I678" s="263"/>
      <c r="J678" s="263"/>
      <c r="K678" s="263"/>
      <c r="L678" s="263"/>
      <c r="M678" s="263"/>
      <c r="N678" s="263"/>
      <c r="O678" s="263"/>
      <c r="P678" s="263"/>
      <c r="Q678" s="263"/>
      <c r="R678" s="263"/>
      <c r="S678" s="263"/>
      <c r="T678" s="263"/>
      <c r="U678" s="263"/>
      <c r="V678" s="263"/>
      <c r="W678" s="263"/>
      <c r="X678" s="263"/>
      <c r="Y678" s="263"/>
      <c r="Z678" s="263"/>
      <c r="AA678" s="263"/>
      <c r="AB678" s="263"/>
      <c r="AC678" s="263"/>
      <c r="AD678" s="263"/>
      <c r="AE678" s="263"/>
      <c r="AF678" s="263"/>
      <c r="AG678" s="263"/>
      <c r="AH678" s="263"/>
      <c r="AI678" s="263"/>
      <c r="AJ678" s="263"/>
      <c r="AK678" s="263"/>
      <c r="AL678" s="263"/>
      <c r="AM678" s="263"/>
      <c r="AN678" s="263"/>
      <c r="AO678" s="263"/>
      <c r="AP678" s="263"/>
      <c r="AQ678" s="263"/>
      <c r="AR678" s="263"/>
      <c r="AS678" s="264">
        <v>1</v>
      </c>
    </row>
    <row r="679" spans="1:45">
      <c r="A679" s="237"/>
      <c r="B679" s="234">
        <v>1</v>
      </c>
      <c r="C679" s="235">
        <v>2</v>
      </c>
      <c r="D679" s="265">
        <v>95</v>
      </c>
      <c r="E679" s="262"/>
      <c r="F679" s="263"/>
      <c r="G679" s="263"/>
      <c r="H679" s="263"/>
      <c r="I679" s="263"/>
      <c r="J679" s="263"/>
      <c r="K679" s="263"/>
      <c r="L679" s="263"/>
      <c r="M679" s="263"/>
      <c r="N679" s="263"/>
      <c r="O679" s="263"/>
      <c r="P679" s="263"/>
      <c r="Q679" s="263"/>
      <c r="R679" s="263"/>
      <c r="S679" s="263"/>
      <c r="T679" s="263"/>
      <c r="U679" s="263"/>
      <c r="V679" s="263"/>
      <c r="W679" s="263"/>
      <c r="X679" s="263"/>
      <c r="Y679" s="263"/>
      <c r="Z679" s="263"/>
      <c r="AA679" s="263"/>
      <c r="AB679" s="263"/>
      <c r="AC679" s="263"/>
      <c r="AD679" s="263"/>
      <c r="AE679" s="263"/>
      <c r="AF679" s="263"/>
      <c r="AG679" s="263"/>
      <c r="AH679" s="263"/>
      <c r="AI679" s="263"/>
      <c r="AJ679" s="263"/>
      <c r="AK679" s="263"/>
      <c r="AL679" s="263"/>
      <c r="AM679" s="263"/>
      <c r="AN679" s="263"/>
      <c r="AO679" s="263"/>
      <c r="AP679" s="263"/>
      <c r="AQ679" s="263"/>
      <c r="AR679" s="263"/>
      <c r="AS679" s="264">
        <v>15</v>
      </c>
    </row>
    <row r="680" spans="1:45">
      <c r="A680" s="237"/>
      <c r="B680" s="246" t="s">
        <v>142</v>
      </c>
      <c r="C680" s="247"/>
      <c r="D680" s="266">
        <v>95</v>
      </c>
      <c r="E680" s="262"/>
      <c r="F680" s="263"/>
      <c r="G680" s="263"/>
      <c r="H680" s="263"/>
      <c r="I680" s="263"/>
      <c r="J680" s="263"/>
      <c r="K680" s="263"/>
      <c r="L680" s="263"/>
      <c r="M680" s="263"/>
      <c r="N680" s="263"/>
      <c r="O680" s="263"/>
      <c r="P680" s="263"/>
      <c r="Q680" s="263"/>
      <c r="R680" s="263"/>
      <c r="S680" s="263"/>
      <c r="T680" s="263"/>
      <c r="U680" s="263"/>
      <c r="V680" s="263"/>
      <c r="W680" s="263"/>
      <c r="X680" s="263"/>
      <c r="Y680" s="263"/>
      <c r="Z680" s="263"/>
      <c r="AA680" s="263"/>
      <c r="AB680" s="263"/>
      <c r="AC680" s="263"/>
      <c r="AD680" s="263"/>
      <c r="AE680" s="263"/>
      <c r="AF680" s="263"/>
      <c r="AG680" s="263"/>
      <c r="AH680" s="263"/>
      <c r="AI680" s="263"/>
      <c r="AJ680" s="263"/>
      <c r="AK680" s="263"/>
      <c r="AL680" s="263"/>
      <c r="AM680" s="263"/>
      <c r="AN680" s="263"/>
      <c r="AO680" s="263"/>
      <c r="AP680" s="263"/>
      <c r="AQ680" s="263"/>
      <c r="AR680" s="263"/>
      <c r="AS680" s="264">
        <v>16</v>
      </c>
    </row>
    <row r="681" spans="1:45">
      <c r="A681" s="237"/>
      <c r="B681" s="232" t="s">
        <v>143</v>
      </c>
      <c r="C681" s="237"/>
      <c r="D681" s="267">
        <v>95</v>
      </c>
      <c r="E681" s="262"/>
      <c r="F681" s="263"/>
      <c r="G681" s="263"/>
      <c r="H681" s="263"/>
      <c r="I681" s="263"/>
      <c r="J681" s="263"/>
      <c r="K681" s="263"/>
      <c r="L681" s="263"/>
      <c r="M681" s="263"/>
      <c r="N681" s="263"/>
      <c r="O681" s="263"/>
      <c r="P681" s="263"/>
      <c r="Q681" s="263"/>
      <c r="R681" s="263"/>
      <c r="S681" s="263"/>
      <c r="T681" s="263"/>
      <c r="U681" s="263"/>
      <c r="V681" s="263"/>
      <c r="W681" s="263"/>
      <c r="X681" s="263"/>
      <c r="Y681" s="263"/>
      <c r="Z681" s="263"/>
      <c r="AA681" s="263"/>
      <c r="AB681" s="263"/>
      <c r="AC681" s="263"/>
      <c r="AD681" s="263"/>
      <c r="AE681" s="263"/>
      <c r="AF681" s="263"/>
      <c r="AG681" s="263"/>
      <c r="AH681" s="263"/>
      <c r="AI681" s="263"/>
      <c r="AJ681" s="263"/>
      <c r="AK681" s="263"/>
      <c r="AL681" s="263"/>
      <c r="AM681" s="263"/>
      <c r="AN681" s="263"/>
      <c r="AO681" s="263"/>
      <c r="AP681" s="263"/>
      <c r="AQ681" s="263"/>
      <c r="AR681" s="263"/>
      <c r="AS681" s="264">
        <v>95</v>
      </c>
    </row>
    <row r="682" spans="1:45">
      <c r="A682" s="237"/>
      <c r="B682" s="232" t="s">
        <v>144</v>
      </c>
      <c r="C682" s="237"/>
      <c r="D682" s="267">
        <v>0</v>
      </c>
      <c r="E682" s="262"/>
      <c r="F682" s="263"/>
      <c r="G682" s="263"/>
      <c r="H682" s="263"/>
      <c r="I682" s="263"/>
      <c r="J682" s="263"/>
      <c r="K682" s="263"/>
      <c r="L682" s="263"/>
      <c r="M682" s="263"/>
      <c r="N682" s="263"/>
      <c r="O682" s="263"/>
      <c r="P682" s="263"/>
      <c r="Q682" s="263"/>
      <c r="R682" s="263"/>
      <c r="S682" s="263"/>
      <c r="T682" s="263"/>
      <c r="U682" s="263"/>
      <c r="V682" s="263"/>
      <c r="W682" s="263"/>
      <c r="X682" s="263"/>
      <c r="Y682" s="263"/>
      <c r="Z682" s="263"/>
      <c r="AA682" s="263"/>
      <c r="AB682" s="263"/>
      <c r="AC682" s="263"/>
      <c r="AD682" s="263"/>
      <c r="AE682" s="263"/>
      <c r="AF682" s="263"/>
      <c r="AG682" s="263"/>
      <c r="AH682" s="263"/>
      <c r="AI682" s="263"/>
      <c r="AJ682" s="263"/>
      <c r="AK682" s="263"/>
      <c r="AL682" s="263"/>
      <c r="AM682" s="263"/>
      <c r="AN682" s="263"/>
      <c r="AO682" s="263"/>
      <c r="AP682" s="263"/>
      <c r="AQ682" s="263"/>
      <c r="AR682" s="263"/>
      <c r="AS682" s="264">
        <v>21</v>
      </c>
    </row>
    <row r="683" spans="1:45">
      <c r="A683" s="237"/>
      <c r="B683" s="232" t="s">
        <v>93</v>
      </c>
      <c r="C683" s="237"/>
      <c r="D683" s="101">
        <v>0</v>
      </c>
      <c r="E683" s="231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50"/>
    </row>
    <row r="684" spans="1:45">
      <c r="A684" s="237"/>
      <c r="B684" s="232" t="s">
        <v>145</v>
      </c>
      <c r="C684" s="237"/>
      <c r="D684" s="101">
        <v>0</v>
      </c>
      <c r="E684" s="231"/>
      <c r="F684" s="232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50"/>
    </row>
    <row r="685" spans="1:45">
      <c r="A685" s="237"/>
      <c r="B685" s="251" t="s">
        <v>245</v>
      </c>
      <c r="C685" s="252"/>
      <c r="D685" s="253" t="s">
        <v>246</v>
      </c>
      <c r="E685" s="231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50"/>
    </row>
    <row r="686" spans="1:45">
      <c r="B686" s="254"/>
      <c r="C686" s="246"/>
      <c r="D686" s="255"/>
      <c r="AS686" s="250"/>
    </row>
    <row r="687" spans="1:45" ht="15">
      <c r="B687" s="225" t="s">
        <v>294</v>
      </c>
      <c r="AS687" s="226" t="s">
        <v>147</v>
      </c>
    </row>
    <row r="688" spans="1:45" ht="15">
      <c r="A688" s="256" t="s">
        <v>45</v>
      </c>
      <c r="B688" s="228" t="s">
        <v>113</v>
      </c>
      <c r="C688" s="229" t="s">
        <v>114</v>
      </c>
      <c r="D688" s="230" t="s">
        <v>128</v>
      </c>
      <c r="E688" s="231"/>
      <c r="F688" s="232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26">
        <v>1</v>
      </c>
    </row>
    <row r="689" spans="1:45">
      <c r="A689" s="237"/>
      <c r="B689" s="234" t="s">
        <v>129</v>
      </c>
      <c r="C689" s="235" t="s">
        <v>129</v>
      </c>
      <c r="D689" s="236" t="s">
        <v>130</v>
      </c>
      <c r="E689" s="231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26" t="s">
        <v>3</v>
      </c>
    </row>
    <row r="690" spans="1:45">
      <c r="A690" s="237"/>
      <c r="B690" s="234"/>
      <c r="C690" s="235"/>
      <c r="D690" s="238" t="s">
        <v>244</v>
      </c>
      <c r="E690" s="231"/>
      <c r="F690" s="232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2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26">
        <v>0</v>
      </c>
    </row>
    <row r="691" spans="1:45">
      <c r="A691" s="237"/>
      <c r="B691" s="234"/>
      <c r="C691" s="235"/>
      <c r="D691" s="239"/>
      <c r="E691" s="231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2"/>
      <c r="AD691" s="232"/>
      <c r="AE691" s="232"/>
      <c r="AF691" s="232"/>
      <c r="AG691" s="232"/>
      <c r="AH691" s="232"/>
      <c r="AI691" s="232"/>
      <c r="AJ691" s="232"/>
      <c r="AK691" s="232"/>
      <c r="AL691" s="232"/>
      <c r="AM691" s="232"/>
      <c r="AN691" s="232"/>
      <c r="AO691" s="232"/>
      <c r="AP691" s="232"/>
      <c r="AQ691" s="232"/>
      <c r="AR691" s="232"/>
      <c r="AS691" s="226">
        <v>0</v>
      </c>
    </row>
    <row r="692" spans="1:45">
      <c r="A692" s="237"/>
      <c r="B692" s="228">
        <v>1</v>
      </c>
      <c r="C692" s="240">
        <v>1</v>
      </c>
      <c r="D692" s="261">
        <v>127</v>
      </c>
      <c r="E692" s="262"/>
      <c r="F692" s="263"/>
      <c r="G692" s="263"/>
      <c r="H692" s="263"/>
      <c r="I692" s="263"/>
      <c r="J692" s="263"/>
      <c r="K692" s="263"/>
      <c r="L692" s="263"/>
      <c r="M692" s="263"/>
      <c r="N692" s="263"/>
      <c r="O692" s="263"/>
      <c r="P692" s="263"/>
      <c r="Q692" s="263"/>
      <c r="R692" s="263"/>
      <c r="S692" s="263"/>
      <c r="T692" s="263"/>
      <c r="U692" s="263"/>
      <c r="V692" s="263"/>
      <c r="W692" s="263"/>
      <c r="X692" s="263"/>
      <c r="Y692" s="263"/>
      <c r="Z692" s="263"/>
      <c r="AA692" s="263"/>
      <c r="AB692" s="263"/>
      <c r="AC692" s="263"/>
      <c r="AD692" s="263"/>
      <c r="AE692" s="263"/>
      <c r="AF692" s="263"/>
      <c r="AG692" s="263"/>
      <c r="AH692" s="263"/>
      <c r="AI692" s="263"/>
      <c r="AJ692" s="263"/>
      <c r="AK692" s="263"/>
      <c r="AL692" s="263"/>
      <c r="AM692" s="263"/>
      <c r="AN692" s="263"/>
      <c r="AO692" s="263"/>
      <c r="AP692" s="263"/>
      <c r="AQ692" s="263"/>
      <c r="AR692" s="263"/>
      <c r="AS692" s="264">
        <v>1</v>
      </c>
    </row>
    <row r="693" spans="1:45">
      <c r="A693" s="237"/>
      <c r="B693" s="234">
        <v>1</v>
      </c>
      <c r="C693" s="235">
        <v>2</v>
      </c>
      <c r="D693" s="265">
        <v>127</v>
      </c>
      <c r="E693" s="262"/>
      <c r="F693" s="263"/>
      <c r="G693" s="263"/>
      <c r="H693" s="263"/>
      <c r="I693" s="263"/>
      <c r="J693" s="263"/>
      <c r="K693" s="263"/>
      <c r="L693" s="263"/>
      <c r="M693" s="263"/>
      <c r="N693" s="263"/>
      <c r="O693" s="263"/>
      <c r="P693" s="263"/>
      <c r="Q693" s="263"/>
      <c r="R693" s="263"/>
      <c r="S693" s="263"/>
      <c r="T693" s="263"/>
      <c r="U693" s="263"/>
      <c r="V693" s="263"/>
      <c r="W693" s="263"/>
      <c r="X693" s="263"/>
      <c r="Y693" s="263"/>
      <c r="Z693" s="263"/>
      <c r="AA693" s="263"/>
      <c r="AB693" s="263"/>
      <c r="AC693" s="263"/>
      <c r="AD693" s="263"/>
      <c r="AE693" s="263"/>
      <c r="AF693" s="263"/>
      <c r="AG693" s="263"/>
      <c r="AH693" s="263"/>
      <c r="AI693" s="263"/>
      <c r="AJ693" s="263"/>
      <c r="AK693" s="263"/>
      <c r="AL693" s="263"/>
      <c r="AM693" s="263"/>
      <c r="AN693" s="263"/>
      <c r="AO693" s="263"/>
      <c r="AP693" s="263"/>
      <c r="AQ693" s="263"/>
      <c r="AR693" s="263"/>
      <c r="AS693" s="264">
        <v>16</v>
      </c>
    </row>
    <row r="694" spans="1:45">
      <c r="A694" s="237"/>
      <c r="B694" s="246" t="s">
        <v>142</v>
      </c>
      <c r="C694" s="247"/>
      <c r="D694" s="266">
        <v>127</v>
      </c>
      <c r="E694" s="262"/>
      <c r="F694" s="263"/>
      <c r="G694" s="263"/>
      <c r="H694" s="263"/>
      <c r="I694" s="263"/>
      <c r="J694" s="263"/>
      <c r="K694" s="263"/>
      <c r="L694" s="263"/>
      <c r="M694" s="263"/>
      <c r="N694" s="263"/>
      <c r="O694" s="263"/>
      <c r="P694" s="263"/>
      <c r="Q694" s="263"/>
      <c r="R694" s="263"/>
      <c r="S694" s="263"/>
      <c r="T694" s="263"/>
      <c r="U694" s="263"/>
      <c r="V694" s="263"/>
      <c r="W694" s="263"/>
      <c r="X694" s="263"/>
      <c r="Y694" s="263"/>
      <c r="Z694" s="263"/>
      <c r="AA694" s="263"/>
      <c r="AB694" s="263"/>
      <c r="AC694" s="263"/>
      <c r="AD694" s="263"/>
      <c r="AE694" s="263"/>
      <c r="AF694" s="263"/>
      <c r="AG694" s="263"/>
      <c r="AH694" s="263"/>
      <c r="AI694" s="263"/>
      <c r="AJ694" s="263"/>
      <c r="AK694" s="263"/>
      <c r="AL694" s="263"/>
      <c r="AM694" s="263"/>
      <c r="AN694" s="263"/>
      <c r="AO694" s="263"/>
      <c r="AP694" s="263"/>
      <c r="AQ694" s="263"/>
      <c r="AR694" s="263"/>
      <c r="AS694" s="264">
        <v>16</v>
      </c>
    </row>
    <row r="695" spans="1:45">
      <c r="A695" s="237"/>
      <c r="B695" s="232" t="s">
        <v>143</v>
      </c>
      <c r="C695" s="237"/>
      <c r="D695" s="267">
        <v>127</v>
      </c>
      <c r="E695" s="262"/>
      <c r="F695" s="263"/>
      <c r="G695" s="263"/>
      <c r="H695" s="263"/>
      <c r="I695" s="263"/>
      <c r="J695" s="263"/>
      <c r="K695" s="263"/>
      <c r="L695" s="263"/>
      <c r="M695" s="263"/>
      <c r="N695" s="263"/>
      <c r="O695" s="263"/>
      <c r="P695" s="263"/>
      <c r="Q695" s="263"/>
      <c r="R695" s="263"/>
      <c r="S695" s="263"/>
      <c r="T695" s="263"/>
      <c r="U695" s="263"/>
      <c r="V695" s="263"/>
      <c r="W695" s="263"/>
      <c r="X695" s="263"/>
      <c r="Y695" s="263"/>
      <c r="Z695" s="263"/>
      <c r="AA695" s="263"/>
      <c r="AB695" s="263"/>
      <c r="AC695" s="263"/>
      <c r="AD695" s="263"/>
      <c r="AE695" s="263"/>
      <c r="AF695" s="263"/>
      <c r="AG695" s="263"/>
      <c r="AH695" s="263"/>
      <c r="AI695" s="263"/>
      <c r="AJ695" s="263"/>
      <c r="AK695" s="263"/>
      <c r="AL695" s="263"/>
      <c r="AM695" s="263"/>
      <c r="AN695" s="263"/>
      <c r="AO695" s="263"/>
      <c r="AP695" s="263"/>
      <c r="AQ695" s="263"/>
      <c r="AR695" s="263"/>
      <c r="AS695" s="264">
        <v>127</v>
      </c>
    </row>
    <row r="696" spans="1:45">
      <c r="A696" s="237"/>
      <c r="B696" s="232" t="s">
        <v>144</v>
      </c>
      <c r="C696" s="237"/>
      <c r="D696" s="267">
        <v>0</v>
      </c>
      <c r="E696" s="262"/>
      <c r="F696" s="263"/>
      <c r="G696" s="263"/>
      <c r="H696" s="263"/>
      <c r="I696" s="263"/>
      <c r="J696" s="263"/>
      <c r="K696" s="263"/>
      <c r="L696" s="263"/>
      <c r="M696" s="263"/>
      <c r="N696" s="263"/>
      <c r="O696" s="263"/>
      <c r="P696" s="263"/>
      <c r="Q696" s="263"/>
      <c r="R696" s="263"/>
      <c r="S696" s="263"/>
      <c r="T696" s="263"/>
      <c r="U696" s="263"/>
      <c r="V696" s="263"/>
      <c r="W696" s="263"/>
      <c r="X696" s="263"/>
      <c r="Y696" s="263"/>
      <c r="Z696" s="263"/>
      <c r="AA696" s="263"/>
      <c r="AB696" s="263"/>
      <c r="AC696" s="263"/>
      <c r="AD696" s="263"/>
      <c r="AE696" s="263"/>
      <c r="AF696" s="263"/>
      <c r="AG696" s="263"/>
      <c r="AH696" s="263"/>
      <c r="AI696" s="263"/>
      <c r="AJ696" s="263"/>
      <c r="AK696" s="263"/>
      <c r="AL696" s="263"/>
      <c r="AM696" s="263"/>
      <c r="AN696" s="263"/>
      <c r="AO696" s="263"/>
      <c r="AP696" s="263"/>
      <c r="AQ696" s="263"/>
      <c r="AR696" s="263"/>
      <c r="AS696" s="264">
        <v>22</v>
      </c>
    </row>
    <row r="697" spans="1:45">
      <c r="A697" s="237"/>
      <c r="B697" s="232" t="s">
        <v>93</v>
      </c>
      <c r="C697" s="237"/>
      <c r="D697" s="101">
        <v>0</v>
      </c>
      <c r="E697" s="231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2"/>
      <c r="AD697" s="232"/>
      <c r="AE697" s="232"/>
      <c r="AF697" s="232"/>
      <c r="AG697" s="232"/>
      <c r="AH697" s="232"/>
      <c r="AI697" s="232"/>
      <c r="AJ697" s="232"/>
      <c r="AK697" s="232"/>
      <c r="AL697" s="232"/>
      <c r="AM697" s="232"/>
      <c r="AN697" s="232"/>
      <c r="AO697" s="232"/>
      <c r="AP697" s="232"/>
      <c r="AQ697" s="232"/>
      <c r="AR697" s="232"/>
      <c r="AS697" s="250"/>
    </row>
    <row r="698" spans="1:45">
      <c r="A698" s="237"/>
      <c r="B698" s="232" t="s">
        <v>145</v>
      </c>
      <c r="C698" s="237"/>
      <c r="D698" s="101">
        <v>0</v>
      </c>
      <c r="E698" s="231"/>
      <c r="F698" s="232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2"/>
      <c r="AD698" s="232"/>
      <c r="AE698" s="232"/>
      <c r="AF698" s="232"/>
      <c r="AG698" s="232"/>
      <c r="AH698" s="232"/>
      <c r="AI698" s="232"/>
      <c r="AJ698" s="232"/>
      <c r="AK698" s="232"/>
      <c r="AL698" s="232"/>
      <c r="AM698" s="232"/>
      <c r="AN698" s="232"/>
      <c r="AO698" s="232"/>
      <c r="AP698" s="232"/>
      <c r="AQ698" s="232"/>
      <c r="AR698" s="232"/>
      <c r="AS698" s="250"/>
    </row>
    <row r="699" spans="1:45">
      <c r="A699" s="237"/>
      <c r="B699" s="251" t="s">
        <v>245</v>
      </c>
      <c r="C699" s="252"/>
      <c r="D699" s="253" t="s">
        <v>246</v>
      </c>
      <c r="E699" s="231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50"/>
    </row>
    <row r="700" spans="1:45">
      <c r="B700" s="254"/>
      <c r="C700" s="246"/>
      <c r="D700" s="255"/>
      <c r="AS700" s="250"/>
    </row>
    <row r="701" spans="1:45">
      <c r="AS701" s="250"/>
    </row>
    <row r="702" spans="1:45">
      <c r="AS702" s="250"/>
    </row>
    <row r="703" spans="1:45">
      <c r="AS703" s="250"/>
    </row>
    <row r="704" spans="1:45">
      <c r="AS704" s="250"/>
    </row>
    <row r="705" spans="45:45">
      <c r="AS705" s="250"/>
    </row>
    <row r="706" spans="45:45">
      <c r="AS706" s="250"/>
    </row>
    <row r="707" spans="45:45">
      <c r="AS707" s="250"/>
    </row>
    <row r="708" spans="45:45">
      <c r="AS708" s="250"/>
    </row>
    <row r="709" spans="45:45">
      <c r="AS709" s="250"/>
    </row>
    <row r="710" spans="45:45">
      <c r="AS710" s="250"/>
    </row>
    <row r="711" spans="45:45">
      <c r="AS711" s="250"/>
    </row>
    <row r="712" spans="45:45">
      <c r="AS712" s="250"/>
    </row>
    <row r="713" spans="45:45">
      <c r="AS713" s="250"/>
    </row>
    <row r="714" spans="45:45">
      <c r="AS714" s="250"/>
    </row>
    <row r="715" spans="45:45">
      <c r="AS715" s="250"/>
    </row>
    <row r="716" spans="45:45">
      <c r="AS716" s="250"/>
    </row>
    <row r="717" spans="45:45">
      <c r="AS717" s="250"/>
    </row>
    <row r="718" spans="45:45">
      <c r="AS718" s="250"/>
    </row>
    <row r="719" spans="45:45">
      <c r="AS719" s="250"/>
    </row>
    <row r="720" spans="45:45">
      <c r="AS720" s="250"/>
    </row>
    <row r="721" spans="45:45">
      <c r="AS721" s="250"/>
    </row>
    <row r="722" spans="45:45">
      <c r="AS722" s="250"/>
    </row>
    <row r="723" spans="45:45">
      <c r="AS723" s="250"/>
    </row>
    <row r="724" spans="45:45">
      <c r="AS724" s="250"/>
    </row>
    <row r="725" spans="45:45">
      <c r="AS725" s="250"/>
    </row>
    <row r="726" spans="45:45">
      <c r="AS726" s="250"/>
    </row>
    <row r="727" spans="45:45">
      <c r="AS727" s="250"/>
    </row>
    <row r="728" spans="45:45">
      <c r="AS728" s="250"/>
    </row>
    <row r="729" spans="45:45">
      <c r="AS729" s="250"/>
    </row>
    <row r="730" spans="45:45">
      <c r="AS730" s="250"/>
    </row>
    <row r="731" spans="45:45">
      <c r="AS731" s="250"/>
    </row>
    <row r="732" spans="45:45">
      <c r="AS732" s="250"/>
    </row>
    <row r="733" spans="45:45">
      <c r="AS733" s="250"/>
    </row>
    <row r="734" spans="45:45">
      <c r="AS734" s="250"/>
    </row>
    <row r="735" spans="45:45">
      <c r="AS735" s="250"/>
    </row>
    <row r="736" spans="45:45">
      <c r="AS736" s="250"/>
    </row>
    <row r="737" spans="45:45">
      <c r="AS737" s="250"/>
    </row>
    <row r="738" spans="45:45">
      <c r="AS738" s="250"/>
    </row>
    <row r="739" spans="45:45">
      <c r="AS739" s="250"/>
    </row>
    <row r="740" spans="45:45">
      <c r="AS740" s="250"/>
    </row>
    <row r="741" spans="45:45">
      <c r="AS741" s="250"/>
    </row>
    <row r="742" spans="45:45">
      <c r="AS742" s="250"/>
    </row>
    <row r="743" spans="45:45">
      <c r="AS743" s="250"/>
    </row>
    <row r="744" spans="45:45">
      <c r="AS744" s="250"/>
    </row>
    <row r="745" spans="45:45">
      <c r="AS745" s="250"/>
    </row>
    <row r="746" spans="45:45">
      <c r="AS746" s="250"/>
    </row>
    <row r="747" spans="45:45">
      <c r="AS747" s="250"/>
    </row>
    <row r="748" spans="45:45">
      <c r="AS748" s="250"/>
    </row>
    <row r="749" spans="45:45">
      <c r="AS749" s="250"/>
    </row>
    <row r="750" spans="45:45">
      <c r="AS750" s="250"/>
    </row>
    <row r="751" spans="45:45">
      <c r="AS751" s="250"/>
    </row>
    <row r="752" spans="45:45">
      <c r="AS752" s="250"/>
    </row>
    <row r="753" spans="45:45">
      <c r="AS753" s="279"/>
    </row>
    <row r="754" spans="45:45">
      <c r="AS754" s="280"/>
    </row>
    <row r="755" spans="45:45">
      <c r="AS755" s="280"/>
    </row>
    <row r="756" spans="45:45">
      <c r="AS756" s="280"/>
    </row>
    <row r="757" spans="45:45">
      <c r="AS757" s="280"/>
    </row>
    <row r="758" spans="45:45">
      <c r="AS758" s="280"/>
    </row>
    <row r="759" spans="45:45">
      <c r="AS759" s="280"/>
    </row>
    <row r="760" spans="45:45">
      <c r="AS760" s="280"/>
    </row>
    <row r="761" spans="45:45">
      <c r="AS761" s="280"/>
    </row>
    <row r="762" spans="45:45">
      <c r="AS762" s="280"/>
    </row>
    <row r="763" spans="45:45">
      <c r="AS763" s="280"/>
    </row>
    <row r="764" spans="45:45">
      <c r="AS764" s="280"/>
    </row>
    <row r="765" spans="45:45">
      <c r="AS765" s="280"/>
    </row>
    <row r="766" spans="45:45">
      <c r="AS766" s="280"/>
    </row>
    <row r="767" spans="45:45">
      <c r="AS767" s="280"/>
    </row>
    <row r="768" spans="45:45">
      <c r="AS768" s="280"/>
    </row>
    <row r="769" spans="45:45">
      <c r="AS769" s="280"/>
    </row>
    <row r="770" spans="45:45">
      <c r="AS770" s="280"/>
    </row>
    <row r="771" spans="45:45">
      <c r="AS771" s="280"/>
    </row>
    <row r="772" spans="45:45">
      <c r="AS772" s="280"/>
    </row>
    <row r="773" spans="45:45">
      <c r="AS773" s="280"/>
    </row>
    <row r="774" spans="45:45">
      <c r="AS774" s="280"/>
    </row>
    <row r="775" spans="45:45">
      <c r="AS775" s="280"/>
    </row>
    <row r="776" spans="45:45">
      <c r="AS776" s="280"/>
    </row>
    <row r="777" spans="45:45">
      <c r="AS777" s="280"/>
    </row>
    <row r="778" spans="45:45">
      <c r="AS778" s="280"/>
    </row>
    <row r="779" spans="45:45">
      <c r="AS779" s="280"/>
    </row>
    <row r="780" spans="45:45">
      <c r="AS780" s="280"/>
    </row>
    <row r="781" spans="45:45">
      <c r="AS781" s="280"/>
    </row>
    <row r="782" spans="45:45">
      <c r="AS782" s="280"/>
    </row>
    <row r="783" spans="45:45">
      <c r="AS783" s="280"/>
    </row>
    <row r="784" spans="45:45">
      <c r="AS784" s="280"/>
    </row>
    <row r="785" spans="45:45">
      <c r="AS785" s="280"/>
    </row>
    <row r="786" spans="45:45">
      <c r="AS786" s="280"/>
    </row>
    <row r="787" spans="45:45">
      <c r="AS787" s="28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00" priority="199" stopIfTrue="1">
      <formula>AND(ISBLANK(INDIRECT(Anlyt_LabRefLastCol)),ISBLANK(INDIRECT(Anlyt_LabRefThisCol)))</formula>
    </cfRule>
    <cfRule type="expression" dxfId="199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198" priority="201">
      <formula>AND($B6&lt;&gt;$B5,NOT(ISBLANK(INDIRECT(Anlyt_LabRefThisCol))))</formula>
    </cfRule>
  </conditionalFormatting>
  <conditionalFormatting sqref="C12">
    <cfRule type="expression" dxfId="197" priority="197" stopIfTrue="1">
      <formula>AND(ISBLANK(INDIRECT(Anlyt_LabRefLastCol)),ISBLANK(INDIRECT(Anlyt_LabRefThisCol)))</formula>
    </cfRule>
    <cfRule type="expression" dxfId="196" priority="198">
      <formula>ISBLANK(INDIRECT(Anlyt_LabRefThisCol))</formula>
    </cfRule>
  </conditionalFormatting>
  <conditionalFormatting sqref="C16:C21 C27">
    <cfRule type="expression" dxfId="195" priority="195" stopIfTrue="1">
      <formula>AND(ISBLANK(INDIRECT(Anlyt_LabRefLastCol)),ISBLANK(INDIRECT(Anlyt_LabRefThisCol)))</formula>
    </cfRule>
    <cfRule type="expression" dxfId="194" priority="196">
      <formula>ISBLANK(INDIRECT(Anlyt_LabRefThisCol))</formula>
    </cfRule>
  </conditionalFormatting>
  <conditionalFormatting sqref="C26">
    <cfRule type="expression" dxfId="193" priority="193" stopIfTrue="1">
      <formula>AND(ISBLANK(INDIRECT(Anlyt_LabRefLastCol)),ISBLANK(INDIRECT(Anlyt_LabRefThisCol)))</formula>
    </cfRule>
    <cfRule type="expression" dxfId="192" priority="194">
      <formula>ISBLANK(INDIRECT(Anlyt_LabRefThisCol))</formula>
    </cfRule>
  </conditionalFormatting>
  <conditionalFormatting sqref="C30:C35 C41">
    <cfRule type="expression" dxfId="191" priority="191" stopIfTrue="1">
      <formula>AND(ISBLANK(INDIRECT(Anlyt_LabRefLastCol)),ISBLANK(INDIRECT(Anlyt_LabRefThisCol)))</formula>
    </cfRule>
    <cfRule type="expression" dxfId="190" priority="192">
      <formula>ISBLANK(INDIRECT(Anlyt_LabRefThisCol))</formula>
    </cfRule>
  </conditionalFormatting>
  <conditionalFormatting sqref="C40">
    <cfRule type="expression" dxfId="189" priority="189" stopIfTrue="1">
      <formula>AND(ISBLANK(INDIRECT(Anlyt_LabRefLastCol)),ISBLANK(INDIRECT(Anlyt_LabRefThisCol)))</formula>
    </cfRule>
    <cfRule type="expression" dxfId="188" priority="190">
      <formula>ISBLANK(INDIRECT(Anlyt_LabRefThisCol))</formula>
    </cfRule>
  </conditionalFormatting>
  <conditionalFormatting sqref="C44:C49 C55">
    <cfRule type="expression" dxfId="187" priority="187" stopIfTrue="1">
      <formula>AND(ISBLANK(INDIRECT(Anlyt_LabRefLastCol)),ISBLANK(INDIRECT(Anlyt_LabRefThisCol)))</formula>
    </cfRule>
    <cfRule type="expression" dxfId="186" priority="188">
      <formula>ISBLANK(INDIRECT(Anlyt_LabRefThisCol))</formula>
    </cfRule>
  </conditionalFormatting>
  <conditionalFormatting sqref="C54">
    <cfRule type="expression" dxfId="185" priority="185" stopIfTrue="1">
      <formula>AND(ISBLANK(INDIRECT(Anlyt_LabRefLastCol)),ISBLANK(INDIRECT(Anlyt_LabRefThisCol)))</formula>
    </cfRule>
    <cfRule type="expression" dxfId="184" priority="186">
      <formula>ISBLANK(INDIRECT(Anlyt_LabRefThisCol))</formula>
    </cfRule>
  </conditionalFormatting>
  <conditionalFormatting sqref="C58:C63 C69">
    <cfRule type="expression" dxfId="183" priority="183" stopIfTrue="1">
      <formula>AND(ISBLANK(INDIRECT(Anlyt_LabRefLastCol)),ISBLANK(INDIRECT(Anlyt_LabRefThisCol)))</formula>
    </cfRule>
    <cfRule type="expression" dxfId="182" priority="184">
      <formula>ISBLANK(INDIRECT(Anlyt_LabRefThisCol))</formula>
    </cfRule>
  </conditionalFormatting>
  <conditionalFormatting sqref="C68">
    <cfRule type="expression" dxfId="181" priority="181" stopIfTrue="1">
      <formula>AND(ISBLANK(INDIRECT(Anlyt_LabRefLastCol)),ISBLANK(INDIRECT(Anlyt_LabRefThisCol)))</formula>
    </cfRule>
    <cfRule type="expression" dxfId="180" priority="182">
      <formula>ISBLANK(INDIRECT(Anlyt_LabRefThisCol))</formula>
    </cfRule>
  </conditionalFormatting>
  <conditionalFormatting sqref="C72:C77 C83">
    <cfRule type="expression" dxfId="179" priority="179" stopIfTrue="1">
      <formula>AND(ISBLANK(INDIRECT(Anlyt_LabRefLastCol)),ISBLANK(INDIRECT(Anlyt_LabRefThisCol)))</formula>
    </cfRule>
    <cfRule type="expression" dxfId="178" priority="180">
      <formula>ISBLANK(INDIRECT(Anlyt_LabRefThisCol))</formula>
    </cfRule>
  </conditionalFormatting>
  <conditionalFormatting sqref="C82">
    <cfRule type="expression" dxfId="177" priority="177" stopIfTrue="1">
      <formula>AND(ISBLANK(INDIRECT(Anlyt_LabRefLastCol)),ISBLANK(INDIRECT(Anlyt_LabRefThisCol)))</formula>
    </cfRule>
    <cfRule type="expression" dxfId="176" priority="178">
      <formula>ISBLANK(INDIRECT(Anlyt_LabRefThisCol))</formula>
    </cfRule>
  </conditionalFormatting>
  <conditionalFormatting sqref="C86:C91 C97">
    <cfRule type="expression" dxfId="175" priority="175" stopIfTrue="1">
      <formula>AND(ISBLANK(INDIRECT(Anlyt_LabRefLastCol)),ISBLANK(INDIRECT(Anlyt_LabRefThisCol)))</formula>
    </cfRule>
    <cfRule type="expression" dxfId="174" priority="176">
      <formula>ISBLANK(INDIRECT(Anlyt_LabRefThisCol))</formula>
    </cfRule>
  </conditionalFormatting>
  <conditionalFormatting sqref="C96">
    <cfRule type="expression" dxfId="173" priority="173" stopIfTrue="1">
      <formula>AND(ISBLANK(INDIRECT(Anlyt_LabRefLastCol)),ISBLANK(INDIRECT(Anlyt_LabRefThisCol)))</formula>
    </cfRule>
    <cfRule type="expression" dxfId="172" priority="174">
      <formula>ISBLANK(INDIRECT(Anlyt_LabRefThisCol))</formula>
    </cfRule>
  </conditionalFormatting>
  <conditionalFormatting sqref="C100:C105 C111">
    <cfRule type="expression" dxfId="171" priority="171" stopIfTrue="1">
      <formula>AND(ISBLANK(INDIRECT(Anlyt_LabRefLastCol)),ISBLANK(INDIRECT(Anlyt_LabRefThisCol)))</formula>
    </cfRule>
    <cfRule type="expression" dxfId="170" priority="172">
      <formula>ISBLANK(INDIRECT(Anlyt_LabRefThisCol))</formula>
    </cfRule>
  </conditionalFormatting>
  <conditionalFormatting sqref="C110">
    <cfRule type="expression" dxfId="169" priority="169" stopIfTrue="1">
      <formula>AND(ISBLANK(INDIRECT(Anlyt_LabRefLastCol)),ISBLANK(INDIRECT(Anlyt_LabRefThisCol)))</formula>
    </cfRule>
    <cfRule type="expression" dxfId="168" priority="170">
      <formula>ISBLANK(INDIRECT(Anlyt_LabRefThisCol))</formula>
    </cfRule>
  </conditionalFormatting>
  <conditionalFormatting sqref="C114:C119 C125">
    <cfRule type="expression" dxfId="167" priority="167" stopIfTrue="1">
      <formula>AND(ISBLANK(INDIRECT(Anlyt_LabRefLastCol)),ISBLANK(INDIRECT(Anlyt_LabRefThisCol)))</formula>
    </cfRule>
    <cfRule type="expression" dxfId="166" priority="168">
      <formula>ISBLANK(INDIRECT(Anlyt_LabRefThisCol))</formula>
    </cfRule>
  </conditionalFormatting>
  <conditionalFormatting sqref="C124">
    <cfRule type="expression" dxfId="165" priority="165" stopIfTrue="1">
      <formula>AND(ISBLANK(INDIRECT(Anlyt_LabRefLastCol)),ISBLANK(INDIRECT(Anlyt_LabRefThisCol)))</formula>
    </cfRule>
    <cfRule type="expression" dxfId="164" priority="166">
      <formula>ISBLANK(INDIRECT(Anlyt_LabRefThisCol))</formula>
    </cfRule>
  </conditionalFormatting>
  <conditionalFormatting sqref="C128:C133 C139">
    <cfRule type="expression" dxfId="163" priority="163" stopIfTrue="1">
      <formula>AND(ISBLANK(INDIRECT(Anlyt_LabRefLastCol)),ISBLANK(INDIRECT(Anlyt_LabRefThisCol)))</formula>
    </cfRule>
    <cfRule type="expression" dxfId="162" priority="164">
      <formula>ISBLANK(INDIRECT(Anlyt_LabRefThisCol))</formula>
    </cfRule>
  </conditionalFormatting>
  <conditionalFormatting sqref="C138">
    <cfRule type="expression" dxfId="161" priority="161" stopIfTrue="1">
      <formula>AND(ISBLANK(INDIRECT(Anlyt_LabRefLastCol)),ISBLANK(INDIRECT(Anlyt_LabRefThisCol)))</formula>
    </cfRule>
    <cfRule type="expression" dxfId="160" priority="162">
      <formula>ISBLANK(INDIRECT(Anlyt_LabRefThisCol))</formula>
    </cfRule>
  </conditionalFormatting>
  <conditionalFormatting sqref="C142:C147 C153">
    <cfRule type="expression" dxfId="159" priority="159" stopIfTrue="1">
      <formula>AND(ISBLANK(INDIRECT(Anlyt_LabRefLastCol)),ISBLANK(INDIRECT(Anlyt_LabRefThisCol)))</formula>
    </cfRule>
    <cfRule type="expression" dxfId="158" priority="160">
      <formula>ISBLANK(INDIRECT(Anlyt_LabRefThisCol))</formula>
    </cfRule>
  </conditionalFormatting>
  <conditionalFormatting sqref="C152">
    <cfRule type="expression" dxfId="157" priority="157" stopIfTrue="1">
      <formula>AND(ISBLANK(INDIRECT(Anlyt_LabRefLastCol)),ISBLANK(INDIRECT(Anlyt_LabRefThisCol)))</formula>
    </cfRule>
    <cfRule type="expression" dxfId="156" priority="158">
      <formula>ISBLANK(INDIRECT(Anlyt_LabRefThisCol))</formula>
    </cfRule>
  </conditionalFormatting>
  <conditionalFormatting sqref="C156:C161 C167">
    <cfRule type="expression" dxfId="155" priority="155" stopIfTrue="1">
      <formula>AND(ISBLANK(INDIRECT(Anlyt_LabRefLastCol)),ISBLANK(INDIRECT(Anlyt_LabRefThisCol)))</formula>
    </cfRule>
    <cfRule type="expression" dxfId="154" priority="156">
      <formula>ISBLANK(INDIRECT(Anlyt_LabRefThisCol))</formula>
    </cfRule>
  </conditionalFormatting>
  <conditionalFormatting sqref="C166">
    <cfRule type="expression" dxfId="153" priority="153" stopIfTrue="1">
      <formula>AND(ISBLANK(INDIRECT(Anlyt_LabRefLastCol)),ISBLANK(INDIRECT(Anlyt_LabRefThisCol)))</formula>
    </cfRule>
    <cfRule type="expression" dxfId="152" priority="154">
      <formula>ISBLANK(INDIRECT(Anlyt_LabRefThisCol))</formula>
    </cfRule>
  </conditionalFormatting>
  <conditionalFormatting sqref="C170:C175 C181">
    <cfRule type="expression" dxfId="151" priority="151" stopIfTrue="1">
      <formula>AND(ISBLANK(INDIRECT(Anlyt_LabRefLastCol)),ISBLANK(INDIRECT(Anlyt_LabRefThisCol)))</formula>
    </cfRule>
    <cfRule type="expression" dxfId="150" priority="152">
      <formula>ISBLANK(INDIRECT(Anlyt_LabRefThisCol))</formula>
    </cfRule>
  </conditionalFormatting>
  <conditionalFormatting sqref="C180">
    <cfRule type="expression" dxfId="149" priority="149" stopIfTrue="1">
      <formula>AND(ISBLANK(INDIRECT(Anlyt_LabRefLastCol)),ISBLANK(INDIRECT(Anlyt_LabRefThisCol)))</formula>
    </cfRule>
    <cfRule type="expression" dxfId="148" priority="150">
      <formula>ISBLANK(INDIRECT(Anlyt_LabRefThisCol))</formula>
    </cfRule>
  </conditionalFormatting>
  <conditionalFormatting sqref="C184:C189 C195">
    <cfRule type="expression" dxfId="147" priority="147" stopIfTrue="1">
      <formula>AND(ISBLANK(INDIRECT(Anlyt_LabRefLastCol)),ISBLANK(INDIRECT(Anlyt_LabRefThisCol)))</formula>
    </cfRule>
    <cfRule type="expression" dxfId="146" priority="148">
      <formula>ISBLANK(INDIRECT(Anlyt_LabRefThisCol))</formula>
    </cfRule>
  </conditionalFormatting>
  <conditionalFormatting sqref="C194">
    <cfRule type="expression" dxfId="145" priority="145" stopIfTrue="1">
      <formula>AND(ISBLANK(INDIRECT(Anlyt_LabRefLastCol)),ISBLANK(INDIRECT(Anlyt_LabRefThisCol)))</formula>
    </cfRule>
    <cfRule type="expression" dxfId="144" priority="146">
      <formula>ISBLANK(INDIRECT(Anlyt_LabRefThisCol))</formula>
    </cfRule>
  </conditionalFormatting>
  <conditionalFormatting sqref="C198:C203 C209">
    <cfRule type="expression" dxfId="143" priority="143" stopIfTrue="1">
      <formula>AND(ISBLANK(INDIRECT(Anlyt_LabRefLastCol)),ISBLANK(INDIRECT(Anlyt_LabRefThisCol)))</formula>
    </cfRule>
    <cfRule type="expression" dxfId="142" priority="144">
      <formula>ISBLANK(INDIRECT(Anlyt_LabRefThisCol))</formula>
    </cfRule>
  </conditionalFormatting>
  <conditionalFormatting sqref="C208">
    <cfRule type="expression" dxfId="141" priority="141" stopIfTrue="1">
      <formula>AND(ISBLANK(INDIRECT(Anlyt_LabRefLastCol)),ISBLANK(INDIRECT(Anlyt_LabRefThisCol)))</formula>
    </cfRule>
    <cfRule type="expression" dxfId="140" priority="142">
      <formula>ISBLANK(INDIRECT(Anlyt_LabRefThisCol))</formula>
    </cfRule>
  </conditionalFormatting>
  <conditionalFormatting sqref="C212:C217 C223">
    <cfRule type="expression" dxfId="139" priority="139" stopIfTrue="1">
      <formula>AND(ISBLANK(INDIRECT(Anlyt_LabRefLastCol)),ISBLANK(INDIRECT(Anlyt_LabRefThisCol)))</formula>
    </cfRule>
    <cfRule type="expression" dxfId="138" priority="140">
      <formula>ISBLANK(INDIRECT(Anlyt_LabRefThisCol))</formula>
    </cfRule>
  </conditionalFormatting>
  <conditionalFormatting sqref="C222">
    <cfRule type="expression" dxfId="137" priority="137" stopIfTrue="1">
      <formula>AND(ISBLANK(INDIRECT(Anlyt_LabRefLastCol)),ISBLANK(INDIRECT(Anlyt_LabRefThisCol)))</formula>
    </cfRule>
    <cfRule type="expression" dxfId="136" priority="138">
      <formula>ISBLANK(INDIRECT(Anlyt_LabRefThisCol))</formula>
    </cfRule>
  </conditionalFormatting>
  <conditionalFormatting sqref="C226:C231 C237">
    <cfRule type="expression" dxfId="135" priority="135" stopIfTrue="1">
      <formula>AND(ISBLANK(INDIRECT(Anlyt_LabRefLastCol)),ISBLANK(INDIRECT(Anlyt_LabRefThisCol)))</formula>
    </cfRule>
    <cfRule type="expression" dxfId="134" priority="136">
      <formula>ISBLANK(INDIRECT(Anlyt_LabRefThisCol))</formula>
    </cfRule>
  </conditionalFormatting>
  <conditionalFormatting sqref="C236">
    <cfRule type="expression" dxfId="133" priority="133" stopIfTrue="1">
      <formula>AND(ISBLANK(INDIRECT(Anlyt_LabRefLastCol)),ISBLANK(INDIRECT(Anlyt_LabRefThisCol)))</formula>
    </cfRule>
    <cfRule type="expression" dxfId="132" priority="134">
      <formula>ISBLANK(INDIRECT(Anlyt_LabRefThisCol))</formula>
    </cfRule>
  </conditionalFormatting>
  <conditionalFormatting sqref="C240:C245 C251">
    <cfRule type="expression" dxfId="131" priority="131" stopIfTrue="1">
      <formula>AND(ISBLANK(INDIRECT(Anlyt_LabRefLastCol)),ISBLANK(INDIRECT(Anlyt_LabRefThisCol)))</formula>
    </cfRule>
    <cfRule type="expression" dxfId="130" priority="132">
      <formula>ISBLANK(INDIRECT(Anlyt_LabRefThisCol))</formula>
    </cfRule>
  </conditionalFormatting>
  <conditionalFormatting sqref="C250">
    <cfRule type="expression" dxfId="129" priority="129" stopIfTrue="1">
      <formula>AND(ISBLANK(INDIRECT(Anlyt_LabRefLastCol)),ISBLANK(INDIRECT(Anlyt_LabRefThisCol)))</formula>
    </cfRule>
    <cfRule type="expression" dxfId="128" priority="130">
      <formula>ISBLANK(INDIRECT(Anlyt_LabRefThisCol))</formula>
    </cfRule>
  </conditionalFormatting>
  <conditionalFormatting sqref="C254:C259 C265">
    <cfRule type="expression" dxfId="127" priority="127" stopIfTrue="1">
      <formula>AND(ISBLANK(INDIRECT(Anlyt_LabRefLastCol)),ISBLANK(INDIRECT(Anlyt_LabRefThisCol)))</formula>
    </cfRule>
    <cfRule type="expression" dxfId="126" priority="128">
      <formula>ISBLANK(INDIRECT(Anlyt_LabRefThisCol))</formula>
    </cfRule>
  </conditionalFormatting>
  <conditionalFormatting sqref="C264">
    <cfRule type="expression" dxfId="125" priority="125" stopIfTrue="1">
      <formula>AND(ISBLANK(INDIRECT(Anlyt_LabRefLastCol)),ISBLANK(INDIRECT(Anlyt_LabRefThisCol)))</formula>
    </cfRule>
    <cfRule type="expression" dxfId="124" priority="126">
      <formula>ISBLANK(INDIRECT(Anlyt_LabRefThisCol))</formula>
    </cfRule>
  </conditionalFormatting>
  <conditionalFormatting sqref="C268:C273 C279">
    <cfRule type="expression" dxfId="123" priority="123" stopIfTrue="1">
      <formula>AND(ISBLANK(INDIRECT(Anlyt_LabRefLastCol)),ISBLANK(INDIRECT(Anlyt_LabRefThisCol)))</formula>
    </cfRule>
    <cfRule type="expression" dxfId="122" priority="124">
      <formula>ISBLANK(INDIRECT(Anlyt_LabRefThisCol))</formula>
    </cfRule>
  </conditionalFormatting>
  <conditionalFormatting sqref="C278">
    <cfRule type="expression" dxfId="121" priority="121" stopIfTrue="1">
      <formula>AND(ISBLANK(INDIRECT(Anlyt_LabRefLastCol)),ISBLANK(INDIRECT(Anlyt_LabRefThisCol)))</formula>
    </cfRule>
    <cfRule type="expression" dxfId="120" priority="122">
      <formula>ISBLANK(INDIRECT(Anlyt_LabRefThisCol))</formula>
    </cfRule>
  </conditionalFormatting>
  <conditionalFormatting sqref="C282:C287 C293">
    <cfRule type="expression" dxfId="119" priority="119" stopIfTrue="1">
      <formula>AND(ISBLANK(INDIRECT(Anlyt_LabRefLastCol)),ISBLANK(INDIRECT(Anlyt_LabRefThisCol)))</formula>
    </cfRule>
    <cfRule type="expression" dxfId="118" priority="120">
      <formula>ISBLANK(INDIRECT(Anlyt_LabRefThisCol))</formula>
    </cfRule>
  </conditionalFormatting>
  <conditionalFormatting sqref="C292">
    <cfRule type="expression" dxfId="117" priority="117" stopIfTrue="1">
      <formula>AND(ISBLANK(INDIRECT(Anlyt_LabRefLastCol)),ISBLANK(INDIRECT(Anlyt_LabRefThisCol)))</formula>
    </cfRule>
    <cfRule type="expression" dxfId="116" priority="118">
      <formula>ISBLANK(INDIRECT(Anlyt_LabRefThisCol))</formula>
    </cfRule>
  </conditionalFormatting>
  <conditionalFormatting sqref="C296:C301 C307">
    <cfRule type="expression" dxfId="115" priority="115" stopIfTrue="1">
      <formula>AND(ISBLANK(INDIRECT(Anlyt_LabRefLastCol)),ISBLANK(INDIRECT(Anlyt_LabRefThisCol)))</formula>
    </cfRule>
    <cfRule type="expression" dxfId="114" priority="116">
      <formula>ISBLANK(INDIRECT(Anlyt_LabRefThisCol))</formula>
    </cfRule>
  </conditionalFormatting>
  <conditionalFormatting sqref="C306">
    <cfRule type="expression" dxfId="113" priority="113" stopIfTrue="1">
      <formula>AND(ISBLANK(INDIRECT(Anlyt_LabRefLastCol)),ISBLANK(INDIRECT(Anlyt_LabRefThisCol)))</formula>
    </cfRule>
    <cfRule type="expression" dxfId="112" priority="114">
      <formula>ISBLANK(INDIRECT(Anlyt_LabRefThisCol))</formula>
    </cfRule>
  </conditionalFormatting>
  <conditionalFormatting sqref="C310:C315 C321">
    <cfRule type="expression" dxfId="111" priority="111" stopIfTrue="1">
      <formula>AND(ISBLANK(INDIRECT(Anlyt_LabRefLastCol)),ISBLANK(INDIRECT(Anlyt_LabRefThisCol)))</formula>
    </cfRule>
    <cfRule type="expression" dxfId="110" priority="112">
      <formula>ISBLANK(INDIRECT(Anlyt_LabRefThisCol))</formula>
    </cfRule>
  </conditionalFormatting>
  <conditionalFormatting sqref="C320">
    <cfRule type="expression" dxfId="109" priority="109" stopIfTrue="1">
      <formula>AND(ISBLANK(INDIRECT(Anlyt_LabRefLastCol)),ISBLANK(INDIRECT(Anlyt_LabRefThisCol)))</formula>
    </cfRule>
    <cfRule type="expression" dxfId="108" priority="110">
      <formula>ISBLANK(INDIRECT(Anlyt_LabRefThisCol))</formula>
    </cfRule>
  </conditionalFormatting>
  <conditionalFormatting sqref="C324:C329 C335">
    <cfRule type="expression" dxfId="107" priority="107" stopIfTrue="1">
      <formula>AND(ISBLANK(INDIRECT(Anlyt_LabRefLastCol)),ISBLANK(INDIRECT(Anlyt_LabRefThisCol)))</formula>
    </cfRule>
    <cfRule type="expression" dxfId="106" priority="108">
      <formula>ISBLANK(INDIRECT(Anlyt_LabRefThisCol))</formula>
    </cfRule>
  </conditionalFormatting>
  <conditionalFormatting sqref="C334">
    <cfRule type="expression" dxfId="105" priority="105" stopIfTrue="1">
      <formula>AND(ISBLANK(INDIRECT(Anlyt_LabRefLastCol)),ISBLANK(INDIRECT(Anlyt_LabRefThisCol)))</formula>
    </cfRule>
    <cfRule type="expression" dxfId="104" priority="106">
      <formula>ISBLANK(INDIRECT(Anlyt_LabRefThisCol))</formula>
    </cfRule>
  </conditionalFormatting>
  <conditionalFormatting sqref="C338:C343 C349">
    <cfRule type="expression" dxfId="103" priority="103" stopIfTrue="1">
      <formula>AND(ISBLANK(INDIRECT(Anlyt_LabRefLastCol)),ISBLANK(INDIRECT(Anlyt_LabRefThisCol)))</formula>
    </cfRule>
    <cfRule type="expression" dxfId="102" priority="104">
      <formula>ISBLANK(INDIRECT(Anlyt_LabRefThisCol))</formula>
    </cfRule>
  </conditionalFormatting>
  <conditionalFormatting sqref="C348">
    <cfRule type="expression" dxfId="101" priority="101" stopIfTrue="1">
      <formula>AND(ISBLANK(INDIRECT(Anlyt_LabRefLastCol)),ISBLANK(INDIRECT(Anlyt_LabRefThisCol)))</formula>
    </cfRule>
    <cfRule type="expression" dxfId="100" priority="102">
      <formula>ISBLANK(INDIRECT(Anlyt_LabRefThisCol))</formula>
    </cfRule>
  </conditionalFormatting>
  <conditionalFormatting sqref="C352:C357 C363">
    <cfRule type="expression" dxfId="99" priority="99" stopIfTrue="1">
      <formula>AND(ISBLANK(INDIRECT(Anlyt_LabRefLastCol)),ISBLANK(INDIRECT(Anlyt_LabRefThisCol)))</formula>
    </cfRule>
    <cfRule type="expression" dxfId="98" priority="100">
      <formula>ISBLANK(INDIRECT(Anlyt_LabRefThisCol))</formula>
    </cfRule>
  </conditionalFormatting>
  <conditionalFormatting sqref="C362">
    <cfRule type="expression" dxfId="97" priority="97" stopIfTrue="1">
      <formula>AND(ISBLANK(INDIRECT(Anlyt_LabRefLastCol)),ISBLANK(INDIRECT(Anlyt_LabRefThisCol)))</formula>
    </cfRule>
    <cfRule type="expression" dxfId="96" priority="98">
      <formula>ISBLANK(INDIRECT(Anlyt_LabRefThisCol))</formula>
    </cfRule>
  </conditionalFormatting>
  <conditionalFormatting sqref="C366:C371 C377">
    <cfRule type="expression" dxfId="95" priority="95" stopIfTrue="1">
      <formula>AND(ISBLANK(INDIRECT(Anlyt_LabRefLastCol)),ISBLANK(INDIRECT(Anlyt_LabRefThisCol)))</formula>
    </cfRule>
    <cfRule type="expression" dxfId="94" priority="96">
      <formula>ISBLANK(INDIRECT(Anlyt_LabRefThisCol))</formula>
    </cfRule>
  </conditionalFormatting>
  <conditionalFormatting sqref="C376">
    <cfRule type="expression" dxfId="93" priority="93" stopIfTrue="1">
      <formula>AND(ISBLANK(INDIRECT(Anlyt_LabRefLastCol)),ISBLANK(INDIRECT(Anlyt_LabRefThisCol)))</formula>
    </cfRule>
    <cfRule type="expression" dxfId="92" priority="94">
      <formula>ISBLANK(INDIRECT(Anlyt_LabRefThisCol))</formula>
    </cfRule>
  </conditionalFormatting>
  <conditionalFormatting sqref="C380:C385 C391">
    <cfRule type="expression" dxfId="91" priority="91" stopIfTrue="1">
      <formula>AND(ISBLANK(INDIRECT(Anlyt_LabRefLastCol)),ISBLANK(INDIRECT(Anlyt_LabRefThisCol)))</formula>
    </cfRule>
    <cfRule type="expression" dxfId="90" priority="92">
      <formula>ISBLANK(INDIRECT(Anlyt_LabRefThisCol))</formula>
    </cfRule>
  </conditionalFormatting>
  <conditionalFormatting sqref="C390">
    <cfRule type="expression" dxfId="89" priority="89" stopIfTrue="1">
      <formula>AND(ISBLANK(INDIRECT(Anlyt_LabRefLastCol)),ISBLANK(INDIRECT(Anlyt_LabRefThisCol)))</formula>
    </cfRule>
    <cfRule type="expression" dxfId="88" priority="90">
      <formula>ISBLANK(INDIRECT(Anlyt_LabRefThisCol))</formula>
    </cfRule>
  </conditionalFormatting>
  <conditionalFormatting sqref="C394:C399 C405">
    <cfRule type="expression" dxfId="87" priority="87" stopIfTrue="1">
      <formula>AND(ISBLANK(INDIRECT(Anlyt_LabRefLastCol)),ISBLANK(INDIRECT(Anlyt_LabRefThisCol)))</formula>
    </cfRule>
    <cfRule type="expression" dxfId="86" priority="88">
      <formula>ISBLANK(INDIRECT(Anlyt_LabRefThisCol))</formula>
    </cfRule>
  </conditionalFormatting>
  <conditionalFormatting sqref="C404">
    <cfRule type="expression" dxfId="85" priority="85" stopIfTrue="1">
      <formula>AND(ISBLANK(INDIRECT(Anlyt_LabRefLastCol)),ISBLANK(INDIRECT(Anlyt_LabRefThisCol)))</formula>
    </cfRule>
    <cfRule type="expression" dxfId="84" priority="86">
      <formula>ISBLANK(INDIRECT(Anlyt_LabRefThisCol))</formula>
    </cfRule>
  </conditionalFormatting>
  <conditionalFormatting sqref="C408:C413 C419">
    <cfRule type="expression" dxfId="83" priority="83" stopIfTrue="1">
      <formula>AND(ISBLANK(INDIRECT(Anlyt_LabRefLastCol)),ISBLANK(INDIRECT(Anlyt_LabRefThisCol)))</formula>
    </cfRule>
    <cfRule type="expression" dxfId="82" priority="84">
      <formula>ISBLANK(INDIRECT(Anlyt_LabRefThisCol))</formula>
    </cfRule>
  </conditionalFormatting>
  <conditionalFormatting sqref="C418">
    <cfRule type="expression" dxfId="81" priority="81" stopIfTrue="1">
      <formula>AND(ISBLANK(INDIRECT(Anlyt_LabRefLastCol)),ISBLANK(INDIRECT(Anlyt_LabRefThisCol)))</formula>
    </cfRule>
    <cfRule type="expression" dxfId="80" priority="82">
      <formula>ISBLANK(INDIRECT(Anlyt_LabRefThisCol))</formula>
    </cfRule>
  </conditionalFormatting>
  <conditionalFormatting sqref="C422:C427 C433">
    <cfRule type="expression" dxfId="79" priority="79" stopIfTrue="1">
      <formula>AND(ISBLANK(INDIRECT(Anlyt_LabRefLastCol)),ISBLANK(INDIRECT(Anlyt_LabRefThisCol)))</formula>
    </cfRule>
    <cfRule type="expression" dxfId="78" priority="80">
      <formula>ISBLANK(INDIRECT(Anlyt_LabRefThisCol))</formula>
    </cfRule>
  </conditionalFormatting>
  <conditionalFormatting sqref="C432">
    <cfRule type="expression" dxfId="77" priority="77" stopIfTrue="1">
      <formula>AND(ISBLANK(INDIRECT(Anlyt_LabRefLastCol)),ISBLANK(INDIRECT(Anlyt_LabRefThisCol)))</formula>
    </cfRule>
    <cfRule type="expression" dxfId="76" priority="78">
      <formula>ISBLANK(INDIRECT(Anlyt_LabRefThisCol))</formula>
    </cfRule>
  </conditionalFormatting>
  <conditionalFormatting sqref="C436:C441 C447">
    <cfRule type="expression" dxfId="75" priority="75" stopIfTrue="1">
      <formula>AND(ISBLANK(INDIRECT(Anlyt_LabRefLastCol)),ISBLANK(INDIRECT(Anlyt_LabRefThisCol)))</formula>
    </cfRule>
    <cfRule type="expression" dxfId="74" priority="76">
      <formula>ISBLANK(INDIRECT(Anlyt_LabRefThisCol))</formula>
    </cfRule>
  </conditionalFormatting>
  <conditionalFormatting sqref="C446">
    <cfRule type="expression" dxfId="73" priority="73" stopIfTrue="1">
      <formula>AND(ISBLANK(INDIRECT(Anlyt_LabRefLastCol)),ISBLANK(INDIRECT(Anlyt_LabRefThisCol)))</formula>
    </cfRule>
    <cfRule type="expression" dxfId="72" priority="74">
      <formula>ISBLANK(INDIRECT(Anlyt_LabRefThisCol))</formula>
    </cfRule>
  </conditionalFormatting>
  <conditionalFormatting sqref="C450:C455 C461">
    <cfRule type="expression" dxfId="71" priority="71" stopIfTrue="1">
      <formula>AND(ISBLANK(INDIRECT(Anlyt_LabRefLastCol)),ISBLANK(INDIRECT(Anlyt_LabRefThisCol)))</formula>
    </cfRule>
    <cfRule type="expression" dxfId="70" priority="72">
      <formula>ISBLANK(INDIRECT(Anlyt_LabRefThisCol))</formula>
    </cfRule>
  </conditionalFormatting>
  <conditionalFormatting sqref="C460">
    <cfRule type="expression" dxfId="69" priority="69" stopIfTrue="1">
      <formula>AND(ISBLANK(INDIRECT(Anlyt_LabRefLastCol)),ISBLANK(INDIRECT(Anlyt_LabRefThisCol)))</formula>
    </cfRule>
    <cfRule type="expression" dxfId="68" priority="70">
      <formula>ISBLANK(INDIRECT(Anlyt_LabRefThisCol))</formula>
    </cfRule>
  </conditionalFormatting>
  <conditionalFormatting sqref="C464:C469 C475">
    <cfRule type="expression" dxfId="67" priority="67" stopIfTrue="1">
      <formula>AND(ISBLANK(INDIRECT(Anlyt_LabRefLastCol)),ISBLANK(INDIRECT(Anlyt_LabRefThisCol)))</formula>
    </cfRule>
    <cfRule type="expression" dxfId="66" priority="68">
      <formula>ISBLANK(INDIRECT(Anlyt_LabRefThisCol))</formula>
    </cfRule>
  </conditionalFormatting>
  <conditionalFormatting sqref="C474">
    <cfRule type="expression" dxfId="65" priority="65" stopIfTrue="1">
      <formula>AND(ISBLANK(INDIRECT(Anlyt_LabRefLastCol)),ISBLANK(INDIRECT(Anlyt_LabRefThisCol)))</formula>
    </cfRule>
    <cfRule type="expression" dxfId="64" priority="66">
      <formula>ISBLANK(INDIRECT(Anlyt_LabRefThisCol))</formula>
    </cfRule>
  </conditionalFormatting>
  <conditionalFormatting sqref="C478:C483 C489">
    <cfRule type="expression" dxfId="63" priority="63" stopIfTrue="1">
      <formula>AND(ISBLANK(INDIRECT(Anlyt_LabRefLastCol)),ISBLANK(INDIRECT(Anlyt_LabRefThisCol)))</formula>
    </cfRule>
    <cfRule type="expression" dxfId="62" priority="64">
      <formula>ISBLANK(INDIRECT(Anlyt_LabRefThisCol))</formula>
    </cfRule>
  </conditionalFormatting>
  <conditionalFormatting sqref="C488">
    <cfRule type="expression" dxfId="61" priority="61" stopIfTrue="1">
      <formula>AND(ISBLANK(INDIRECT(Anlyt_LabRefLastCol)),ISBLANK(INDIRECT(Anlyt_LabRefThisCol)))</formula>
    </cfRule>
    <cfRule type="expression" dxfId="60" priority="62">
      <formula>ISBLANK(INDIRECT(Anlyt_LabRefThisCol))</formula>
    </cfRule>
  </conditionalFormatting>
  <conditionalFormatting sqref="C492:C497 C503">
    <cfRule type="expression" dxfId="59" priority="59" stopIfTrue="1">
      <formula>AND(ISBLANK(INDIRECT(Anlyt_LabRefLastCol)),ISBLANK(INDIRECT(Anlyt_LabRefThisCol)))</formula>
    </cfRule>
    <cfRule type="expression" dxfId="58" priority="60">
      <formula>ISBLANK(INDIRECT(Anlyt_LabRefThisCol))</formula>
    </cfRule>
  </conditionalFormatting>
  <conditionalFormatting sqref="C502">
    <cfRule type="expression" dxfId="57" priority="57" stopIfTrue="1">
      <formula>AND(ISBLANK(INDIRECT(Anlyt_LabRefLastCol)),ISBLANK(INDIRECT(Anlyt_LabRefThisCol)))</formula>
    </cfRule>
    <cfRule type="expression" dxfId="56" priority="58">
      <formula>ISBLANK(INDIRECT(Anlyt_LabRefThisCol))</formula>
    </cfRule>
  </conditionalFormatting>
  <conditionalFormatting sqref="C506:C511 C517">
    <cfRule type="expression" dxfId="55" priority="55" stopIfTrue="1">
      <formula>AND(ISBLANK(INDIRECT(Anlyt_LabRefLastCol)),ISBLANK(INDIRECT(Anlyt_LabRefThisCol)))</formula>
    </cfRule>
    <cfRule type="expression" dxfId="54" priority="56">
      <formula>ISBLANK(INDIRECT(Anlyt_LabRefThisCol))</formula>
    </cfRule>
  </conditionalFormatting>
  <conditionalFormatting sqref="C516">
    <cfRule type="expression" dxfId="53" priority="53" stopIfTrue="1">
      <formula>AND(ISBLANK(INDIRECT(Anlyt_LabRefLastCol)),ISBLANK(INDIRECT(Anlyt_LabRefThisCol)))</formula>
    </cfRule>
    <cfRule type="expression" dxfId="52" priority="54">
      <formula>ISBLANK(INDIRECT(Anlyt_LabRefThisCol))</formula>
    </cfRule>
  </conditionalFormatting>
  <conditionalFormatting sqref="C520:C525 C531">
    <cfRule type="expression" dxfId="51" priority="51" stopIfTrue="1">
      <formula>AND(ISBLANK(INDIRECT(Anlyt_LabRefLastCol)),ISBLANK(INDIRECT(Anlyt_LabRefThisCol)))</formula>
    </cfRule>
    <cfRule type="expression" dxfId="50" priority="52">
      <formula>ISBLANK(INDIRECT(Anlyt_LabRefThisCol))</formula>
    </cfRule>
  </conditionalFormatting>
  <conditionalFormatting sqref="C530">
    <cfRule type="expression" dxfId="49" priority="49" stopIfTrue="1">
      <formula>AND(ISBLANK(INDIRECT(Anlyt_LabRefLastCol)),ISBLANK(INDIRECT(Anlyt_LabRefThisCol)))</formula>
    </cfRule>
    <cfRule type="expression" dxfId="48" priority="50">
      <formula>ISBLANK(INDIRECT(Anlyt_LabRefThisCol))</formula>
    </cfRule>
  </conditionalFormatting>
  <conditionalFormatting sqref="C534:C539 C545">
    <cfRule type="expression" dxfId="47" priority="47" stopIfTrue="1">
      <formula>AND(ISBLANK(INDIRECT(Anlyt_LabRefLastCol)),ISBLANK(INDIRECT(Anlyt_LabRefThisCol)))</formula>
    </cfRule>
    <cfRule type="expression" dxfId="46" priority="48">
      <formula>ISBLANK(INDIRECT(Anlyt_LabRefThisCol))</formula>
    </cfRule>
  </conditionalFormatting>
  <conditionalFormatting sqref="C544">
    <cfRule type="expression" dxfId="45" priority="45" stopIfTrue="1">
      <formula>AND(ISBLANK(INDIRECT(Anlyt_LabRefLastCol)),ISBLANK(INDIRECT(Anlyt_LabRefThisCol)))</formula>
    </cfRule>
    <cfRule type="expression" dxfId="44" priority="46">
      <formula>ISBLANK(INDIRECT(Anlyt_LabRefThisCol))</formula>
    </cfRule>
  </conditionalFormatting>
  <conditionalFormatting sqref="C548:C553 C559">
    <cfRule type="expression" dxfId="43" priority="43" stopIfTrue="1">
      <formula>AND(ISBLANK(INDIRECT(Anlyt_LabRefLastCol)),ISBLANK(INDIRECT(Anlyt_LabRefThisCol)))</formula>
    </cfRule>
    <cfRule type="expression" dxfId="42" priority="44">
      <formula>ISBLANK(INDIRECT(Anlyt_LabRefThisCol))</formula>
    </cfRule>
  </conditionalFormatting>
  <conditionalFormatting sqref="C558">
    <cfRule type="expression" dxfId="41" priority="41" stopIfTrue="1">
      <formula>AND(ISBLANK(INDIRECT(Anlyt_LabRefLastCol)),ISBLANK(INDIRECT(Anlyt_LabRefThisCol)))</formula>
    </cfRule>
    <cfRule type="expression" dxfId="40" priority="42">
      <formula>ISBLANK(INDIRECT(Anlyt_LabRefThisCol))</formula>
    </cfRule>
  </conditionalFormatting>
  <conditionalFormatting sqref="C562:C567 C573">
    <cfRule type="expression" dxfId="39" priority="39" stopIfTrue="1">
      <formula>AND(ISBLANK(INDIRECT(Anlyt_LabRefLastCol)),ISBLANK(INDIRECT(Anlyt_LabRefThisCol)))</formula>
    </cfRule>
    <cfRule type="expression" dxfId="38" priority="40">
      <formula>ISBLANK(INDIRECT(Anlyt_LabRefThisCol))</formula>
    </cfRule>
  </conditionalFormatting>
  <conditionalFormatting sqref="C572">
    <cfRule type="expression" dxfId="37" priority="37" stopIfTrue="1">
      <formula>AND(ISBLANK(INDIRECT(Anlyt_LabRefLastCol)),ISBLANK(INDIRECT(Anlyt_LabRefThisCol)))</formula>
    </cfRule>
    <cfRule type="expression" dxfId="36" priority="38">
      <formula>ISBLANK(INDIRECT(Anlyt_LabRefThisCol))</formula>
    </cfRule>
  </conditionalFormatting>
  <conditionalFormatting sqref="C576:C581 C587">
    <cfRule type="expression" dxfId="35" priority="35" stopIfTrue="1">
      <formula>AND(ISBLANK(INDIRECT(Anlyt_LabRefLastCol)),ISBLANK(INDIRECT(Anlyt_LabRefThisCol)))</formula>
    </cfRule>
    <cfRule type="expression" dxfId="34" priority="36">
      <formula>ISBLANK(INDIRECT(Anlyt_LabRefThisCol))</formula>
    </cfRule>
  </conditionalFormatting>
  <conditionalFormatting sqref="C586">
    <cfRule type="expression" dxfId="33" priority="33" stopIfTrue="1">
      <formula>AND(ISBLANK(INDIRECT(Anlyt_LabRefLastCol)),ISBLANK(INDIRECT(Anlyt_LabRefThisCol)))</formula>
    </cfRule>
    <cfRule type="expression" dxfId="32" priority="34">
      <formula>ISBLANK(INDIRECT(Anlyt_LabRefThisCol))</formula>
    </cfRule>
  </conditionalFormatting>
  <conditionalFormatting sqref="C590:C595 C601">
    <cfRule type="expression" dxfId="31" priority="31" stopIfTrue="1">
      <formula>AND(ISBLANK(INDIRECT(Anlyt_LabRefLastCol)),ISBLANK(INDIRECT(Anlyt_LabRefThisCol)))</formula>
    </cfRule>
    <cfRule type="expression" dxfId="30" priority="32">
      <formula>ISBLANK(INDIRECT(Anlyt_LabRefThisCol))</formula>
    </cfRule>
  </conditionalFormatting>
  <conditionalFormatting sqref="C600">
    <cfRule type="expression" dxfId="29" priority="29" stopIfTrue="1">
      <formula>AND(ISBLANK(INDIRECT(Anlyt_LabRefLastCol)),ISBLANK(INDIRECT(Anlyt_LabRefThisCol)))</formula>
    </cfRule>
    <cfRule type="expression" dxfId="28" priority="30">
      <formula>ISBLANK(INDIRECT(Anlyt_LabRefThisCol))</formula>
    </cfRule>
  </conditionalFormatting>
  <conditionalFormatting sqref="C604:C609 C615">
    <cfRule type="expression" dxfId="27" priority="27" stopIfTrue="1">
      <formula>AND(ISBLANK(INDIRECT(Anlyt_LabRefLastCol)),ISBLANK(INDIRECT(Anlyt_LabRefThisCol)))</formula>
    </cfRule>
    <cfRule type="expression" dxfId="26" priority="28">
      <formula>ISBLANK(INDIRECT(Anlyt_LabRefThisCol))</formula>
    </cfRule>
  </conditionalFormatting>
  <conditionalFormatting sqref="C614">
    <cfRule type="expression" dxfId="25" priority="25" stopIfTrue="1">
      <formula>AND(ISBLANK(INDIRECT(Anlyt_LabRefLastCol)),ISBLANK(INDIRECT(Anlyt_LabRefThisCol)))</formula>
    </cfRule>
    <cfRule type="expression" dxfId="24" priority="26">
      <formula>ISBLANK(INDIRECT(Anlyt_LabRefThisCol))</formula>
    </cfRule>
  </conditionalFormatting>
  <conditionalFormatting sqref="C618:C623 C629">
    <cfRule type="expression" dxfId="23" priority="23" stopIfTrue="1">
      <formula>AND(ISBLANK(INDIRECT(Anlyt_LabRefLastCol)),ISBLANK(INDIRECT(Anlyt_LabRefThisCol)))</formula>
    </cfRule>
    <cfRule type="expression" dxfId="22" priority="24">
      <formula>ISBLANK(INDIRECT(Anlyt_LabRefThisCol))</formula>
    </cfRule>
  </conditionalFormatting>
  <conditionalFormatting sqref="C628">
    <cfRule type="expression" dxfId="21" priority="21" stopIfTrue="1">
      <formula>AND(ISBLANK(INDIRECT(Anlyt_LabRefLastCol)),ISBLANK(INDIRECT(Anlyt_LabRefThisCol)))</formula>
    </cfRule>
    <cfRule type="expression" dxfId="20" priority="22">
      <formula>ISBLANK(INDIRECT(Anlyt_LabRefThisCol))</formula>
    </cfRule>
  </conditionalFormatting>
  <conditionalFormatting sqref="C632:C637 C643">
    <cfRule type="expression" dxfId="19" priority="19" stopIfTrue="1">
      <formula>AND(ISBLANK(INDIRECT(Anlyt_LabRefLastCol)),ISBLANK(INDIRECT(Anlyt_LabRefThisCol)))</formula>
    </cfRule>
    <cfRule type="expression" dxfId="18" priority="20">
      <formula>ISBLANK(INDIRECT(Anlyt_LabRefThisCol))</formula>
    </cfRule>
  </conditionalFormatting>
  <conditionalFormatting sqref="C642">
    <cfRule type="expression" dxfId="17" priority="17" stopIfTrue="1">
      <formula>AND(ISBLANK(INDIRECT(Anlyt_LabRefLastCol)),ISBLANK(INDIRECT(Anlyt_LabRefThisCol)))</formula>
    </cfRule>
    <cfRule type="expression" dxfId="16" priority="18">
      <formula>ISBLANK(INDIRECT(Anlyt_LabRefThisCol))</formula>
    </cfRule>
  </conditionalFormatting>
  <conditionalFormatting sqref="C646:C651 C657">
    <cfRule type="expression" dxfId="15" priority="15" stopIfTrue="1">
      <formula>AND(ISBLANK(INDIRECT(Anlyt_LabRefLastCol)),ISBLANK(INDIRECT(Anlyt_LabRefThisCol)))</formula>
    </cfRule>
    <cfRule type="expression" dxfId="14" priority="16">
      <formula>ISBLANK(INDIRECT(Anlyt_LabRefThisCol))</formula>
    </cfRule>
  </conditionalFormatting>
  <conditionalFormatting sqref="C656">
    <cfRule type="expression" dxfId="13" priority="13" stopIfTrue="1">
      <formula>AND(ISBLANK(INDIRECT(Anlyt_LabRefLastCol)),ISBLANK(INDIRECT(Anlyt_LabRefThisCol)))</formula>
    </cfRule>
    <cfRule type="expression" dxfId="12" priority="14">
      <formula>ISBLANK(INDIRECT(Anlyt_LabRefThisCol))</formula>
    </cfRule>
  </conditionalFormatting>
  <conditionalFormatting sqref="C660:C665 C671">
    <cfRule type="expression" dxfId="11" priority="11" stopIfTrue="1">
      <formula>AND(ISBLANK(INDIRECT(Anlyt_LabRefLastCol)),ISBLANK(INDIRECT(Anlyt_LabRefThisCol)))</formula>
    </cfRule>
    <cfRule type="expression" dxfId="10" priority="12">
      <formula>ISBLANK(INDIRECT(Anlyt_LabRefThisCol))</formula>
    </cfRule>
  </conditionalFormatting>
  <conditionalFormatting sqref="C670">
    <cfRule type="expression" dxfId="9" priority="9" stopIfTrue="1">
      <formula>AND(ISBLANK(INDIRECT(Anlyt_LabRefLastCol)),ISBLANK(INDIRECT(Anlyt_LabRefThisCol)))</formula>
    </cfRule>
    <cfRule type="expression" dxfId="8" priority="10">
      <formula>ISBLANK(INDIRECT(Anlyt_LabRefThisCol))</formula>
    </cfRule>
  </conditionalFormatting>
  <conditionalFormatting sqref="C674:C679 C685">
    <cfRule type="expression" dxfId="7" priority="7" stopIfTrue="1">
      <formula>AND(ISBLANK(INDIRECT(Anlyt_LabRefLastCol)),ISBLANK(INDIRECT(Anlyt_LabRefThisCol)))</formula>
    </cfRule>
    <cfRule type="expression" dxfId="6" priority="8">
      <formula>ISBLANK(INDIRECT(Anlyt_LabRefThisCol))</formula>
    </cfRule>
  </conditionalFormatting>
  <conditionalFormatting sqref="C684">
    <cfRule type="expression" dxfId="5" priority="5" stopIfTrue="1">
      <formula>AND(ISBLANK(INDIRECT(Anlyt_LabRefLastCol)),ISBLANK(INDIRECT(Anlyt_LabRefThisCol)))</formula>
    </cfRule>
    <cfRule type="expression" dxfId="4" priority="6">
      <formula>ISBLANK(INDIRECT(Anlyt_LabRefThisCol))</formula>
    </cfRule>
  </conditionalFormatting>
  <conditionalFormatting sqref="C688:C693 C699">
    <cfRule type="expression" dxfId="3" priority="3" stopIfTrue="1">
      <formula>AND(ISBLANK(INDIRECT(Anlyt_LabRefLastCol)),ISBLANK(INDIRECT(Anlyt_LabRefThisCol)))</formula>
    </cfRule>
    <cfRule type="expression" dxfId="2" priority="4">
      <formula>ISBLANK(INDIRECT(Anlyt_LabRefThisCol))</formula>
    </cfRule>
  </conditionalFormatting>
  <conditionalFormatting sqref="C698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Indicative Values (2)</vt:lpstr>
      <vt:lpstr>Fire Assay</vt:lpstr>
      <vt:lpstr>4-Acid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2016-11-21T01:19:48Z</dcterms:modified>
</cp:coreProperties>
</file>